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charl\Desktop\"/>
    </mc:Choice>
  </mc:AlternateContent>
  <xr:revisionPtr revIDLastSave="0" documentId="13_ncr:1_{DA17BA9B-9CF4-4D38-8C08-2F2C568DEA59}" xr6:coauthVersionLast="45" xr6:coauthVersionMax="45" xr10:uidLastSave="{00000000-0000-0000-0000-000000000000}"/>
  <bookViews>
    <workbookView xWindow="-120" yWindow="-120" windowWidth="29040" windowHeight="15840" tabRatio="856" xr2:uid="{00000000-000D-0000-FFFF-FFFF00000000}"/>
  </bookViews>
  <sheets>
    <sheet name="I - Dashboard" sheetId="19" r:id="rId1"/>
    <sheet name="II - Cx, Big 4" sheetId="9" r:id="rId2"/>
    <sheet name="III - US Trajectory" sheetId="13" r:id="rId3"/>
    <sheet name="IV - US Cx &amp; Dx 4-8" sheetId="27" r:id="rId4"/>
    <sheet name="V - US St Cx 4-1" sheetId="20" r:id="rId5"/>
    <sheet name="VI - St Cx 4-7" sheetId="25" r:id="rId6"/>
    <sheet name="Tracy's Bottom Line" sheetId="17" state="hidden" r:id="rId7"/>
    <sheet name="All #" sheetId="11" r:id="rId8"/>
    <sheet name="B4 #" sheetId="8" r:id="rId9"/>
  </sheets>
  <definedNames>
    <definedName name="_xlnm._FilterDatabase" localSheetId="7" hidden="1">'All #'!$A$3:$EK$3</definedName>
    <definedName name="_xlnm._FilterDatabase" localSheetId="0" hidden="1">'I - Dashboard'!$A$40:$D$40</definedName>
    <definedName name="_xlnm._FilterDatabase" localSheetId="2" hidden="1">'III - US Trajectory'!$B$3:$DY$3</definedName>
    <definedName name="_xlnm._FilterDatabase" localSheetId="6" hidden="1">'Tracy''s Bottom Line'!$A$3:$BX$3</definedName>
    <definedName name="_xlnm.Print_Area" localSheetId="0">'I - Dashboard'!$A$1:$H$96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7" l="1"/>
  <c r="C4" i="27" s="1"/>
  <c r="B8" i="27"/>
  <c r="C8" i="27" s="1"/>
  <c r="D8" i="27" s="1"/>
  <c r="E8" i="27" s="1"/>
  <c r="F8" i="27" s="1"/>
  <c r="G8" i="27" s="1"/>
  <c r="H8" i="27" s="1"/>
  <c r="I8" i="27" s="1"/>
  <c r="J8" i="27" s="1"/>
  <c r="K8" i="27" s="1"/>
  <c r="L8" i="27" s="1"/>
  <c r="M8" i="27" s="1"/>
  <c r="N8" i="27" s="1"/>
  <c r="O8" i="27" s="1"/>
  <c r="P8" i="27" s="1"/>
  <c r="Q8" i="27" s="1"/>
  <c r="R8" i="27" s="1"/>
  <c r="S8" i="27" s="1"/>
  <c r="T8" i="27" s="1"/>
  <c r="U8" i="27" s="1"/>
  <c r="V8" i="27" s="1"/>
  <c r="W8" i="27" s="1"/>
  <c r="X8" i="27" s="1"/>
  <c r="Y8" i="27" s="1"/>
  <c r="Z8" i="27" s="1"/>
  <c r="AA8" i="27" s="1"/>
  <c r="AB8" i="27" s="1"/>
  <c r="AC8" i="27" s="1"/>
  <c r="AD8" i="27" s="1"/>
  <c r="AE8" i="27" s="1"/>
  <c r="AF8" i="27" s="1"/>
  <c r="AG8" i="27" s="1"/>
  <c r="AH8" i="27" s="1"/>
  <c r="AI8" i="27" s="1"/>
  <c r="AJ8" i="27" s="1"/>
  <c r="AK8" i="27" s="1"/>
  <c r="AL8" i="27" s="1"/>
  <c r="AM8" i="27" s="1"/>
  <c r="AN8" i="27" s="1"/>
  <c r="AO8" i="27" s="1"/>
  <c r="B9" i="27"/>
  <c r="C9" i="27"/>
  <c r="D9" i="27"/>
  <c r="E9" i="27"/>
  <c r="F9" i="27"/>
  <c r="G9" i="27"/>
  <c r="H9" i="27"/>
  <c r="I9" i="27"/>
  <c r="J9" i="27"/>
  <c r="K9" i="27"/>
  <c r="L9" i="27"/>
  <c r="M9" i="27"/>
  <c r="N9" i="27"/>
  <c r="O9" i="27"/>
  <c r="P9" i="27"/>
  <c r="Q9" i="27"/>
  <c r="R9" i="27"/>
  <c r="S9" i="27"/>
  <c r="T9" i="27"/>
  <c r="U9" i="27"/>
  <c r="V9" i="27"/>
  <c r="W9" i="27"/>
  <c r="X9" i="27"/>
  <c r="Y9" i="27"/>
  <c r="Z9" i="27"/>
  <c r="AA9" i="27"/>
  <c r="AB9" i="27"/>
  <c r="AC9" i="27"/>
  <c r="AD9" i="27"/>
  <c r="AE9" i="27"/>
  <c r="AF9" i="27"/>
  <c r="AG9" i="27"/>
  <c r="AH9" i="27"/>
  <c r="AI9" i="27"/>
  <c r="AJ9" i="27"/>
  <c r="AK9" i="27"/>
  <c r="AL9" i="27"/>
  <c r="AM9" i="27"/>
  <c r="AN9" i="27"/>
  <c r="AO9" i="27"/>
  <c r="B10" i="27"/>
  <c r="C10" i="27"/>
  <c r="D10" i="27"/>
  <c r="E10" i="27"/>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AM10" i="27"/>
  <c r="AN10" i="27"/>
  <c r="AO10" i="27"/>
  <c r="AP11" i="27"/>
  <c r="D4" i="27" l="1"/>
  <c r="E4" i="27" s="1"/>
  <c r="F4" i="27" s="1"/>
  <c r="G4" i="27" s="1"/>
  <c r="H4" i="27" s="1"/>
  <c r="I4" i="27" s="1"/>
  <c r="J4" i="27" s="1"/>
  <c r="K4" i="27" s="1"/>
  <c r="L4" i="27" s="1"/>
  <c r="M4" i="27" s="1"/>
  <c r="N4" i="27" s="1"/>
  <c r="O4" i="27" s="1"/>
  <c r="P4" i="27" s="1"/>
  <c r="Q4" i="27" s="1"/>
  <c r="R4" i="27" s="1"/>
  <c r="S4" i="27" s="1"/>
  <c r="T4" i="27" s="1"/>
  <c r="U4" i="27" s="1"/>
  <c r="V4" i="27" s="1"/>
  <c r="W4" i="27" s="1"/>
  <c r="X4" i="27" s="1"/>
  <c r="Y4" i="27" s="1"/>
  <c r="Z4" i="27" s="1"/>
  <c r="AA4" i="27" s="1"/>
  <c r="AB4" i="27" s="1"/>
  <c r="AC4" i="27" s="1"/>
  <c r="AD4" i="27" s="1"/>
  <c r="AE4" i="27" s="1"/>
  <c r="AF4" i="27" s="1"/>
  <c r="AG4" i="27" s="1"/>
  <c r="AH4" i="27" s="1"/>
  <c r="AI4" i="27" s="1"/>
  <c r="AJ4" i="27" s="1"/>
  <c r="AK4" i="27" s="1"/>
  <c r="AL4" i="27" s="1"/>
  <c r="AM4" i="27" s="1"/>
  <c r="AN4" i="27" s="1"/>
  <c r="AO4" i="27" s="1"/>
  <c r="J59" i="13"/>
  <c r="J58" i="13"/>
  <c r="J57" i="13"/>
  <c r="J56" i="13"/>
  <c r="AP5" i="27" l="1"/>
  <c r="EJ4" i="11"/>
  <c r="EJ5" i="11"/>
  <c r="EJ6" i="11"/>
  <c r="EJ7" i="11"/>
  <c r="EJ8" i="11"/>
  <c r="EJ9" i="11"/>
  <c r="EJ10" i="11"/>
  <c r="EJ11" i="11"/>
  <c r="EJ12" i="11"/>
  <c r="EJ13" i="11"/>
  <c r="EJ14" i="11"/>
  <c r="EJ15" i="11"/>
  <c r="EJ16" i="11"/>
  <c r="EJ17" i="11"/>
  <c r="EJ18" i="11"/>
  <c r="EJ19" i="11"/>
  <c r="EJ20" i="11"/>
  <c r="EJ21" i="11"/>
  <c r="EJ22" i="11"/>
  <c r="EJ23" i="11"/>
  <c r="EJ24" i="11"/>
  <c r="EJ25" i="11"/>
  <c r="EJ26" i="11"/>
  <c r="EJ27" i="11"/>
  <c r="EJ28" i="11"/>
  <c r="EJ29" i="11"/>
  <c r="EJ30" i="11"/>
  <c r="EJ31" i="11"/>
  <c r="EJ32" i="11"/>
  <c r="EJ33" i="11"/>
  <c r="EJ34" i="11"/>
  <c r="EJ35" i="11"/>
  <c r="EJ36" i="11"/>
  <c r="EJ37" i="11"/>
  <c r="EJ38" i="11"/>
  <c r="EJ39" i="11"/>
  <c r="EJ40" i="11"/>
  <c r="EJ41" i="11"/>
  <c r="EJ42" i="11"/>
  <c r="EJ43" i="11"/>
  <c r="EJ44" i="11"/>
  <c r="EJ45" i="11"/>
  <c r="EJ46" i="11"/>
  <c r="EJ47" i="11"/>
  <c r="EJ48" i="11"/>
  <c r="EJ49" i="11"/>
  <c r="EJ50" i="11"/>
  <c r="EJ51" i="11"/>
  <c r="EJ52" i="11"/>
  <c r="EJ53" i="11"/>
  <c r="EJ54" i="11"/>
  <c r="EJ55" i="11"/>
  <c r="BV51" i="17" l="1"/>
  <c r="F51" i="17"/>
  <c r="BV55" i="17"/>
  <c r="F55" i="17"/>
  <c r="BV48" i="17"/>
  <c r="F48" i="17"/>
  <c r="BV50" i="17"/>
  <c r="F50" i="17"/>
  <c r="BV54" i="17"/>
  <c r="F54" i="17"/>
  <c r="BV53" i="17"/>
  <c r="F53" i="17"/>
  <c r="BV47" i="17"/>
  <c r="F47" i="17"/>
  <c r="BV52" i="17"/>
  <c r="F52" i="17"/>
  <c r="BV49" i="17"/>
  <c r="F49" i="17"/>
  <c r="BV37" i="17"/>
  <c r="F37" i="17"/>
  <c r="BV36" i="17"/>
  <c r="F36" i="17"/>
  <c r="BV46" i="17"/>
  <c r="F46" i="17"/>
  <c r="BV45" i="17"/>
  <c r="F45" i="17"/>
  <c r="BV35" i="17"/>
  <c r="F35" i="17"/>
  <c r="BV41" i="17"/>
  <c r="F41" i="17"/>
  <c r="BV40" i="17"/>
  <c r="F40" i="17"/>
  <c r="BV34" i="17"/>
  <c r="F34" i="17"/>
  <c r="BV33" i="17"/>
  <c r="F33" i="17"/>
  <c r="BV44" i="17"/>
  <c r="F44" i="17"/>
  <c r="BV43" i="17"/>
  <c r="F43" i="17"/>
  <c r="BV32" i="17"/>
  <c r="F32" i="17"/>
  <c r="BV18" i="17"/>
  <c r="F18" i="17"/>
  <c r="BV42" i="17"/>
  <c r="F42" i="17"/>
  <c r="BV39" i="17"/>
  <c r="F39" i="17"/>
  <c r="BV24" i="17"/>
  <c r="F24" i="17"/>
  <c r="BV31" i="17"/>
  <c r="F31" i="17"/>
  <c r="BV28" i="17"/>
  <c r="F28" i="17"/>
  <c r="BV27" i="17"/>
  <c r="F27" i="17"/>
  <c r="BV30" i="17"/>
  <c r="F30" i="17"/>
  <c r="BV23" i="17"/>
  <c r="F23" i="17"/>
  <c r="BV29" i="17"/>
  <c r="F29" i="17"/>
  <c r="BV22" i="17"/>
  <c r="F22" i="17"/>
  <c r="BV38" i="17"/>
  <c r="F38" i="17"/>
  <c r="BV17" i="17"/>
  <c r="F17" i="17"/>
  <c r="BV21" i="17"/>
  <c r="F21" i="17"/>
  <c r="BV20" i="17"/>
  <c r="F20" i="17"/>
  <c r="BV26" i="17"/>
  <c r="F26" i="17"/>
  <c r="BV15" i="17"/>
  <c r="F15" i="17"/>
  <c r="BV14" i="17"/>
  <c r="F14" i="17"/>
  <c r="BV25" i="17"/>
  <c r="F25" i="17"/>
  <c r="BV13" i="17"/>
  <c r="F13" i="17"/>
  <c r="BV12" i="17"/>
  <c r="F12" i="17"/>
  <c r="BV4" i="17"/>
  <c r="F4" i="17"/>
  <c r="BV11" i="17"/>
  <c r="F11" i="17"/>
  <c r="BV16" i="17"/>
  <c r="F16" i="17"/>
  <c r="BV10" i="17"/>
  <c r="F10" i="17"/>
  <c r="BV9" i="17"/>
  <c r="F9" i="17"/>
  <c r="BV7" i="17"/>
  <c r="F7" i="17"/>
  <c r="BV5" i="17"/>
  <c r="F5" i="17"/>
  <c r="BV19" i="17"/>
  <c r="F19" i="17"/>
  <c r="BV8" i="17"/>
  <c r="F8" i="17"/>
  <c r="BV6" i="17"/>
  <c r="F6" i="17"/>
  <c r="I5"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4" i="13"/>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H32" i="11" s="1"/>
  <c r="V57" i="11"/>
  <c r="N57" i="11"/>
  <c r="G54" i="11"/>
  <c r="O44" i="11"/>
  <c r="S44" i="11" s="1"/>
  <c r="G44" i="11"/>
  <c r="O38" i="11"/>
  <c r="G38" i="11"/>
  <c r="G52" i="11"/>
  <c r="G53" i="11"/>
  <c r="G55" i="11"/>
  <c r="O43" i="11"/>
  <c r="G43" i="11"/>
  <c r="O40" i="11"/>
  <c r="G40" i="11"/>
  <c r="G48" i="11"/>
  <c r="O46" i="11"/>
  <c r="G46" i="11"/>
  <c r="O42" i="11"/>
  <c r="G42" i="11"/>
  <c r="O49" i="11"/>
  <c r="G49" i="11"/>
  <c r="O37" i="11"/>
  <c r="S37" i="11" s="1"/>
  <c r="G37" i="11"/>
  <c r="G50" i="11"/>
  <c r="G51" i="11"/>
  <c r="O45" i="11"/>
  <c r="G45" i="11"/>
  <c r="O41" i="11"/>
  <c r="G41" i="11"/>
  <c r="O30" i="11"/>
  <c r="S30" i="11" s="1"/>
  <c r="G30" i="11"/>
  <c r="O36" i="11"/>
  <c r="G36" i="11"/>
  <c r="O27" i="11"/>
  <c r="G27" i="11"/>
  <c r="O39" i="11"/>
  <c r="S39" i="11" s="1"/>
  <c r="G39" i="11"/>
  <c r="O47" i="11"/>
  <c r="S47" i="11" s="1"/>
  <c r="G47" i="11"/>
  <c r="O31" i="11"/>
  <c r="G31" i="11"/>
  <c r="O16" i="11"/>
  <c r="G16" i="11"/>
  <c r="O33" i="11"/>
  <c r="S33" i="11" s="1"/>
  <c r="G33" i="11"/>
  <c r="O32" i="11"/>
  <c r="S32" i="11" s="1"/>
  <c r="G32" i="11"/>
  <c r="O35" i="11"/>
  <c r="G35" i="11"/>
  <c r="P11" i="11"/>
  <c r="O11" i="11"/>
  <c r="G11" i="11"/>
  <c r="O29" i="11"/>
  <c r="S29" i="11" s="1"/>
  <c r="G29" i="11"/>
  <c r="O28" i="11"/>
  <c r="G28" i="11"/>
  <c r="O34" i="11"/>
  <c r="G34" i="11"/>
  <c r="P17" i="11"/>
  <c r="O17" i="11"/>
  <c r="G17" i="11"/>
  <c r="O24" i="11"/>
  <c r="G24" i="11"/>
  <c r="O21" i="11"/>
  <c r="G21" i="11"/>
  <c r="O23" i="11"/>
  <c r="S23" i="11" s="1"/>
  <c r="G23" i="11"/>
  <c r="O19" i="11"/>
  <c r="G19" i="11"/>
  <c r="P18" i="11"/>
  <c r="O18" i="11"/>
  <c r="G18" i="11"/>
  <c r="P8" i="11"/>
  <c r="O8" i="11"/>
  <c r="G8" i="11"/>
  <c r="O25" i="11"/>
  <c r="G25" i="11"/>
  <c r="P13" i="11"/>
  <c r="O13" i="11"/>
  <c r="H13" i="11"/>
  <c r="G13" i="11"/>
  <c r="O26" i="11"/>
  <c r="G26" i="11"/>
  <c r="P5" i="11"/>
  <c r="O5" i="11"/>
  <c r="G5" i="11"/>
  <c r="O6" i="11"/>
  <c r="G6" i="11"/>
  <c r="O22" i="11"/>
  <c r="S22" i="11" s="1"/>
  <c r="G22" i="11"/>
  <c r="P14" i="11"/>
  <c r="O14" i="11"/>
  <c r="G14" i="11"/>
  <c r="O20" i="11"/>
  <c r="G20" i="11"/>
  <c r="P10" i="11"/>
  <c r="O10" i="11"/>
  <c r="G10" i="11"/>
  <c r="P12" i="11"/>
  <c r="O12" i="11"/>
  <c r="G12" i="11"/>
  <c r="Q4" i="11"/>
  <c r="P4" i="11"/>
  <c r="O4" i="11"/>
  <c r="G4" i="11"/>
  <c r="P9" i="11"/>
  <c r="O9" i="11"/>
  <c r="G9" i="11"/>
  <c r="P15" i="11"/>
  <c r="O15" i="11"/>
  <c r="G15" i="11"/>
  <c r="P7" i="11"/>
  <c r="O7" i="11"/>
  <c r="G7" i="11"/>
  <c r="H54" i="11" l="1"/>
  <c r="H14" i="11"/>
  <c r="H29" i="11"/>
  <c r="H41" i="11"/>
  <c r="H5" i="11"/>
  <c r="H18" i="11"/>
  <c r="H34" i="11"/>
  <c r="H31" i="11"/>
  <c r="H27" i="11"/>
  <c r="P57" i="11"/>
  <c r="H33" i="11"/>
  <c r="H40" i="11"/>
  <c r="H22" i="11"/>
  <c r="H7" i="11"/>
  <c r="S9" i="11"/>
  <c r="H12" i="11"/>
  <c r="H8" i="11"/>
  <c r="H19" i="11"/>
  <c r="H4" i="11"/>
  <c r="H6" i="11"/>
  <c r="H16" i="11"/>
  <c r="H50" i="11"/>
  <c r="S11" i="11"/>
  <c r="H9" i="11"/>
  <c r="H20" i="11"/>
  <c r="H28" i="11"/>
  <c r="H47" i="11"/>
  <c r="H42" i="11"/>
  <c r="H44" i="11"/>
  <c r="S15" i="11"/>
  <c r="S4" i="11"/>
  <c r="H10" i="11"/>
  <c r="S26" i="11"/>
  <c r="S25" i="11"/>
  <c r="H17" i="11"/>
  <c r="H30" i="11"/>
  <c r="H49" i="11"/>
  <c r="S43" i="11"/>
  <c r="H21" i="11"/>
  <c r="H35" i="11"/>
  <c r="H51" i="11"/>
  <c r="H48" i="11"/>
  <c r="S38" i="11"/>
  <c r="H55" i="11"/>
  <c r="O57" i="11"/>
  <c r="S21" i="11"/>
  <c r="H24" i="11"/>
  <c r="H11" i="11"/>
  <c r="H36" i="11"/>
  <c r="H37" i="11"/>
  <c r="H53" i="11"/>
  <c r="H15" i="11"/>
  <c r="H26" i="11"/>
  <c r="H25" i="11"/>
  <c r="H23" i="11"/>
  <c r="H39" i="11"/>
  <c r="H45" i="11"/>
  <c r="H46" i="11"/>
  <c r="H43" i="11"/>
  <c r="H52" i="11"/>
  <c r="S41" i="11"/>
  <c r="S49" i="11"/>
  <c r="H38" i="11"/>
  <c r="S10" i="11"/>
  <c r="S34" i="11"/>
  <c r="S18" i="11"/>
  <c r="S12" i="11"/>
  <c r="S20" i="11"/>
  <c r="S8" i="11"/>
  <c r="S7" i="11"/>
  <c r="S28" i="11"/>
  <c r="S14" i="11"/>
  <c r="S13" i="11"/>
  <c r="S19" i="11"/>
  <c r="S35" i="11"/>
  <c r="S31" i="11"/>
  <c r="S36" i="11"/>
  <c r="S46" i="11"/>
  <c r="S5" i="11"/>
  <c r="S17" i="11"/>
  <c r="S40" i="11"/>
  <c r="S6" i="11"/>
  <c r="S24" i="11"/>
  <c r="S16" i="11"/>
  <c r="S27" i="11"/>
  <c r="S45" i="11"/>
  <c r="S42" i="11"/>
  <c r="S57"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Rixey</author>
  </authors>
  <commentList>
    <comment ref="I3" authorId="0" shapeId="0" xr:uid="{D2282A5D-044D-40C4-8949-855B8C1428EB}">
      <text>
        <r>
          <rPr>
            <b/>
            <sz val="9"/>
            <color indexed="81"/>
            <rFont val="Tahoma"/>
            <family val="2"/>
          </rPr>
          <t>Charles Rixey:</t>
        </r>
        <r>
          <rPr>
            <sz val="9"/>
            <color indexed="81"/>
            <rFont val="Tahoma"/>
            <family val="2"/>
          </rPr>
          <t xml:space="preserve">
Days from 1st Outbreak</t>
        </r>
      </text>
    </comment>
    <comment ref="CQ4" authorId="0" shapeId="0" xr:uid="{4F20A243-25C5-4D05-AE3F-20916B0C927A}">
      <text>
        <r>
          <rPr>
            <b/>
            <sz val="9"/>
            <color indexed="81"/>
            <rFont val="Tahoma"/>
            <family val="2"/>
          </rPr>
          <t>Charles Rixey:</t>
        </r>
        <r>
          <rPr>
            <sz val="9"/>
            <color indexed="81"/>
            <rFont val="Tahoma"/>
            <family val="2"/>
          </rPr>
          <t xml:space="preserve">
worst case scenario for 
NY, with approximately 300,000 cases. This not likely.</t>
        </r>
      </text>
    </comment>
    <comment ref="B61" authorId="0" shapeId="0" xr:uid="{2C7A530B-7286-4792-B5F1-CBF3FFD26CEC}">
      <text>
        <r>
          <rPr>
            <b/>
            <sz val="9"/>
            <color indexed="81"/>
            <rFont val="Tahoma"/>
            <family val="2"/>
          </rPr>
          <t>Charles Rixey:</t>
        </r>
        <r>
          <rPr>
            <sz val="9"/>
            <color indexed="81"/>
            <rFont val="Tahoma"/>
            <family val="2"/>
          </rPr>
          <t xml:space="preserve">
Days from 1st Outbreak</t>
        </r>
      </text>
    </comment>
    <comment ref="J61" authorId="0" shapeId="0" xr:uid="{66BE49E8-E47B-41D5-BD3C-39AF6AB2AD8C}">
      <text>
        <r>
          <rPr>
            <b/>
            <sz val="9"/>
            <color indexed="81"/>
            <rFont val="Tahoma"/>
            <family val="2"/>
          </rPr>
          <t>Charles Rixey:</t>
        </r>
        <r>
          <rPr>
            <sz val="9"/>
            <color indexed="81"/>
            <rFont val="Tahoma"/>
            <family val="2"/>
          </rPr>
          <t xml:space="preserve">
Days from 1st Outbreak</t>
        </r>
      </text>
    </comment>
    <comment ref="CD61" authorId="0" shapeId="0" xr:uid="{28005133-11C9-49DE-9F43-06AF14E7A6F8}">
      <text>
        <r>
          <rPr>
            <b/>
            <sz val="9"/>
            <color indexed="81"/>
            <rFont val="Tahoma"/>
            <family val="2"/>
          </rPr>
          <t>Charles Rixey:</t>
        </r>
        <r>
          <rPr>
            <sz val="9"/>
            <color indexed="81"/>
            <rFont val="Tahoma"/>
            <family val="2"/>
          </rPr>
          <t xml:space="preserve">
Days from 1st Outbreak</t>
        </r>
      </text>
    </comment>
    <comment ref="DW61" authorId="0" shapeId="0" xr:uid="{12F35A61-6832-423A-A63E-131F9A3C8B02}">
      <text>
        <r>
          <rPr>
            <b/>
            <sz val="9"/>
            <color indexed="81"/>
            <rFont val="Tahoma"/>
            <family val="2"/>
          </rPr>
          <t>Charles Rixey:</t>
        </r>
        <r>
          <rPr>
            <sz val="9"/>
            <color indexed="81"/>
            <rFont val="Tahoma"/>
            <family val="2"/>
          </rPr>
          <t xml:space="preserve">
Days from 1st Outbreak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Rixey</author>
  </authors>
  <commentList>
    <comment ref="A61" authorId="0" shapeId="0" xr:uid="{BDB87D71-D6B1-4E2C-8E22-EDFEC875EE1A}">
      <text>
        <r>
          <rPr>
            <b/>
            <sz val="9"/>
            <color indexed="81"/>
            <rFont val="Tahoma"/>
            <family val="2"/>
          </rPr>
          <t>Charles Rixey:</t>
        </r>
        <r>
          <rPr>
            <sz val="9"/>
            <color indexed="81"/>
            <rFont val="Tahoma"/>
            <family val="2"/>
          </rPr>
          <t xml:space="preserve">
Days from 1st Outbreak</t>
        </r>
      </text>
    </comment>
    <comment ref="H61" authorId="0" shapeId="0" xr:uid="{0D0E9C8A-E500-4470-9C4A-D7483182EEF5}">
      <text>
        <r>
          <rPr>
            <b/>
            <sz val="9"/>
            <color indexed="81"/>
            <rFont val="Tahoma"/>
            <family val="2"/>
          </rPr>
          <t>Charles Rixey:</t>
        </r>
        <r>
          <rPr>
            <sz val="9"/>
            <color indexed="81"/>
            <rFont val="Tahoma"/>
            <family val="2"/>
          </rPr>
          <t xml:space="preserve">
Days from 1st Outbreak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Rixey</author>
  </authors>
  <commentList>
    <comment ref="M3" authorId="0" shapeId="0" xr:uid="{347BAAFB-4B46-4E0B-A0E7-E9A9BB9877B4}">
      <text>
        <r>
          <rPr>
            <b/>
            <sz val="9"/>
            <color indexed="81"/>
            <rFont val="Tahoma"/>
            <family val="2"/>
          </rPr>
          <t>Charles Rixey:</t>
        </r>
        <r>
          <rPr>
            <sz val="9"/>
            <color indexed="81"/>
            <rFont val="Tahoma"/>
            <family val="2"/>
          </rPr>
          <t xml:space="preserve">
Days from 1st Outbreak</t>
        </r>
      </text>
    </comment>
    <comment ref="O3" authorId="0" shapeId="0" xr:uid="{4BB1EAEF-67A1-44A9-9926-875BAF274C19}">
      <text>
        <r>
          <rPr>
            <b/>
            <sz val="9"/>
            <color indexed="81"/>
            <rFont val="Tahoma"/>
            <family val="2"/>
          </rPr>
          <t>Charles Rixey:</t>
        </r>
        <r>
          <rPr>
            <sz val="9"/>
            <color indexed="81"/>
            <rFont val="Tahoma"/>
            <family val="2"/>
          </rPr>
          <t xml:space="preserve">
Difference between Beta and Alpha</t>
        </r>
      </text>
    </comment>
    <comment ref="P3" authorId="0" shapeId="0" xr:uid="{C43317A6-9805-4C76-92C3-FCE657D6122E}">
      <text>
        <r>
          <rPr>
            <b/>
            <sz val="9"/>
            <color indexed="81"/>
            <rFont val="Tahoma"/>
            <family val="2"/>
          </rPr>
          <t>Charles Rixey:</t>
        </r>
        <r>
          <rPr>
            <sz val="9"/>
            <color indexed="81"/>
            <rFont val="Tahoma"/>
            <family val="2"/>
          </rPr>
          <t xml:space="preserve">
Difference Between Beta and Gamma</t>
        </r>
      </text>
    </comment>
    <comment ref="Q3" authorId="0" shapeId="0" xr:uid="{1E6B10EF-6C22-411D-9606-AF7D224FB758}">
      <text>
        <r>
          <rPr>
            <b/>
            <sz val="9"/>
            <color indexed="81"/>
            <rFont val="Tahoma"/>
            <family val="2"/>
          </rPr>
          <t>Charles Rixey:</t>
        </r>
        <r>
          <rPr>
            <sz val="9"/>
            <color indexed="81"/>
            <rFont val="Tahoma"/>
            <family val="2"/>
          </rPr>
          <t xml:space="preserve">
Difference between Gamma and Pi</t>
        </r>
      </text>
    </comment>
    <comment ref="C64" authorId="0" shapeId="0" xr:uid="{B333BADF-21C6-4384-A0C8-CC68D94A5D84}">
      <text>
        <r>
          <rPr>
            <b/>
            <sz val="9"/>
            <color indexed="81"/>
            <rFont val="Tahoma"/>
            <family val="2"/>
          </rPr>
          <t>Charles Rixey:</t>
        </r>
        <r>
          <rPr>
            <sz val="9"/>
            <color indexed="81"/>
            <rFont val="Tahoma"/>
            <family val="2"/>
          </rPr>
          <t xml:space="preserve">
Days from 1st Outbreak</t>
        </r>
      </text>
    </comment>
    <comment ref="I64" authorId="0" shapeId="0" xr:uid="{F26A4B07-A0D6-4F79-8180-FCA2E737B2AE}">
      <text>
        <r>
          <rPr>
            <b/>
            <sz val="9"/>
            <color indexed="81"/>
            <rFont val="Tahoma"/>
            <family val="2"/>
          </rPr>
          <t>Charles Rixey:</t>
        </r>
        <r>
          <rPr>
            <sz val="9"/>
            <color indexed="81"/>
            <rFont val="Tahoma"/>
            <family val="2"/>
          </rPr>
          <t xml:space="preserve">
Days from 1st Outbreak</t>
        </r>
      </text>
    </comment>
    <comment ref="N64" authorId="0" shapeId="0" xr:uid="{01D30D96-82C2-4AFB-8A7D-DA8D5B5059B2}">
      <text>
        <r>
          <rPr>
            <b/>
            <sz val="9"/>
            <color indexed="81"/>
            <rFont val="Tahoma"/>
            <family val="2"/>
          </rPr>
          <t>Charles Rixey:</t>
        </r>
        <r>
          <rPr>
            <sz val="9"/>
            <color indexed="81"/>
            <rFont val="Tahoma"/>
            <family val="2"/>
          </rPr>
          <t xml:space="preserve">
Days from 1st Outbreak</t>
        </r>
      </text>
    </comment>
    <comment ref="T64" authorId="0" shapeId="0" xr:uid="{C74ECE41-E25C-4FEA-9005-A6172D4F50F8}">
      <text>
        <r>
          <rPr>
            <b/>
            <sz val="9"/>
            <color indexed="81"/>
            <rFont val="Tahoma"/>
            <family val="2"/>
          </rPr>
          <t>Charles Rixey:</t>
        </r>
        <r>
          <rPr>
            <sz val="9"/>
            <color indexed="81"/>
            <rFont val="Tahoma"/>
            <family val="2"/>
          </rPr>
          <t xml:space="preserve">
Days from 1st Outbreak</t>
        </r>
      </text>
    </comment>
  </commentList>
</comments>
</file>

<file path=xl/sharedStrings.xml><?xml version="1.0" encoding="utf-8"?>
<sst xmlns="http://schemas.openxmlformats.org/spreadsheetml/2006/main" count="922" uniqueCount="332">
  <si>
    <t>State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</si>
  <si>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</si>
  <si>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</si>
  <si>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</si>
  <si>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</si>
  <si>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</si>
  <si>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</si>
  <si>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</si>
  <si>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</si>
  <si>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</si>
  <si>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</si>
  <si>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</si>
  <si>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</si>
  <si>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</si>
  <si>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</si>
  <si>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</si>
  <si>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</si>
  <si>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</si>
  <si>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No end in sight</t>
  </si>
  <si>
    <t>Louisiana</t>
  </si>
  <si>
    <t>Maine</t>
  </si>
  <si>
    <t>Maryland</t>
  </si>
  <si>
    <t>Massachusetts</t>
  </si>
  <si>
    <t>May 4th</t>
  </si>
  <si>
    <t>Michigan</t>
  </si>
  <si>
    <t>Minnesota</t>
  </si>
  <si>
    <t>Mississippi</t>
  </si>
  <si>
    <t>Missouri</t>
  </si>
  <si>
    <t>Montana</t>
  </si>
  <si>
    <t>Nebraska</t>
  </si>
  <si>
    <t>Nevada</t>
  </si>
  <si>
    <t>New Hampshire</t>
  </si>
  <si>
    <t>New Jersey</t>
  </si>
  <si>
    <t>New Mexico</t>
  </si>
  <si>
    <t>New York</t>
  </si>
  <si>
    <t>North Carolina</t>
  </si>
  <si>
    <t>North Dakota</t>
  </si>
  <si>
    <t>Ohio</t>
  </si>
  <si>
    <t>May 1st?</t>
  </si>
  <si>
    <t>Oklahoma</t>
  </si>
  <si>
    <t>Oregon</t>
  </si>
  <si>
    <t>Pennsylvania</t>
  </si>
  <si>
    <t>July 1st</t>
  </si>
  <si>
    <t>Rhode Island</t>
  </si>
  <si>
    <t>South Carolina</t>
  </si>
  <si>
    <t>South Dakota</t>
  </si>
  <si>
    <t>Tennessee</t>
  </si>
  <si>
    <t>Texas</t>
  </si>
  <si>
    <t>Utah</t>
  </si>
  <si>
    <t>Vermont</t>
  </si>
  <si>
    <t>Virginia</t>
  </si>
  <si>
    <t>Washington</t>
  </si>
  <si>
    <t>West Virginia</t>
  </si>
  <si>
    <t>Wisconsin</t>
  </si>
  <si>
    <t>Wyoming</t>
  </si>
  <si>
    <t>Re-Open Date</t>
  </si>
  <si>
    <t>Yes</t>
  </si>
  <si>
    <t>Puerto Rico</t>
  </si>
  <si>
    <t>District of Columbia</t>
  </si>
  <si>
    <t>Ext?</t>
  </si>
  <si>
    <t>Ext2?</t>
  </si>
  <si>
    <t>China</t>
  </si>
  <si>
    <t>Italy</t>
  </si>
  <si>
    <t>US</t>
  </si>
  <si>
    <t>Spain</t>
  </si>
  <si>
    <t>% of Total</t>
  </si>
  <si>
    <t>α</t>
  </si>
  <si>
    <t>β</t>
  </si>
  <si>
    <t>γ</t>
  </si>
  <si>
    <t>Ω</t>
  </si>
  <si>
    <t>π</t>
  </si>
  <si>
    <t>μ</t>
  </si>
  <si>
    <t>λ</t>
  </si>
  <si>
    <t>ψ</t>
  </si>
  <si>
    <t>% tot Case</t>
  </si>
  <si>
    <t>#'s</t>
  </si>
  <si>
    <t>Slope</t>
  </si>
  <si>
    <t xml:space="preserve"># of Days post 1st Outbreak </t>
  </si>
  <si>
    <r>
      <t xml:space="preserve"># of Days,  </t>
    </r>
    <r>
      <rPr>
        <b/>
        <sz val="18"/>
        <color theme="5" tint="-0.249977111117893"/>
        <rFont val="Arial"/>
        <family val="2"/>
        <scheme val="minor"/>
      </rPr>
      <t>α - Ω</t>
    </r>
    <r>
      <rPr>
        <b/>
        <sz val="14"/>
        <color theme="1"/>
        <rFont val="Arial"/>
        <family val="2"/>
        <scheme val="minor"/>
      </rPr>
      <t xml:space="preserve"> (</t>
    </r>
    <r>
      <rPr>
        <b/>
        <sz val="18"/>
        <color theme="5" tint="-0.249977111117893"/>
        <rFont val="Arial"/>
        <family val="2"/>
        <scheme val="minor"/>
      </rPr>
      <t>λ</t>
    </r>
    <r>
      <rPr>
        <b/>
        <sz val="14"/>
        <color theme="1"/>
        <rFont val="Arial"/>
        <family val="2"/>
        <scheme val="minor"/>
      </rPr>
      <t xml:space="preserve"> = leveling of curve)</t>
    </r>
  </si>
  <si>
    <r>
      <rPr>
        <b/>
        <sz val="16"/>
        <color theme="5" tint="-0.249977111117893"/>
        <rFont val="Calibri"/>
        <family val="2"/>
      </rPr>
      <t>Ω</t>
    </r>
    <r>
      <rPr>
        <b/>
        <sz val="16"/>
        <color theme="1"/>
        <rFont val="Calibri"/>
        <family val="2"/>
      </rPr>
      <t xml:space="preserve"> or </t>
    </r>
    <r>
      <rPr>
        <b/>
        <sz val="16"/>
        <color theme="5" tint="-0.249977111117893"/>
        <rFont val="Calibri"/>
        <family val="2"/>
      </rPr>
      <t>λ</t>
    </r>
  </si>
  <si>
    <t xml:space="preserve">State Populations </t>
  </si>
  <si>
    <t xml:space="preserve">Dates of 1st Exponential Increase </t>
  </si>
  <si>
    <r>
      <t>Average # Days between 10</t>
    </r>
    <r>
      <rPr>
        <b/>
        <vertAlign val="superscript"/>
        <sz val="10"/>
        <color theme="1"/>
        <rFont val="Arial"/>
        <family val="2"/>
        <scheme val="minor"/>
      </rPr>
      <t xml:space="preserve">x </t>
    </r>
    <r>
      <rPr>
        <b/>
        <sz val="14"/>
        <color theme="1"/>
        <rFont val="Arial"/>
        <family val="2"/>
        <scheme val="minor"/>
      </rPr>
      <t>milestones</t>
    </r>
  </si>
  <si>
    <t>Rk</t>
  </si>
  <si>
    <t>Projections - Expected Peak 4/14 - 4/18</t>
  </si>
  <si>
    <r>
      <t># of Days to 1st 10</t>
    </r>
    <r>
      <rPr>
        <b/>
        <vertAlign val="superscript"/>
        <sz val="14"/>
        <color theme="8" tint="0.39997558519241921"/>
        <rFont val="Arial"/>
        <family val="2"/>
        <scheme val="minor"/>
      </rPr>
      <t xml:space="preserve">x </t>
    </r>
    <r>
      <rPr>
        <b/>
        <sz val="14"/>
        <color theme="8" tint="0.39997558519241921"/>
        <rFont val="Arial"/>
        <family val="2"/>
        <scheme val="minor"/>
      </rPr>
      <t>cases (250-320)</t>
    </r>
  </si>
  <si>
    <r>
      <t># of Days to 2nd 10</t>
    </r>
    <r>
      <rPr>
        <b/>
        <vertAlign val="superscript"/>
        <sz val="14"/>
        <color theme="5" tint="0.39997558519241921"/>
        <rFont val="Arial"/>
        <family val="2"/>
        <scheme val="minor"/>
      </rPr>
      <t xml:space="preserve">x </t>
    </r>
    <r>
      <rPr>
        <b/>
        <sz val="14"/>
        <color theme="5" tint="0.39997558519241921"/>
        <rFont val="Arial"/>
        <family val="2"/>
        <scheme val="minor"/>
      </rPr>
      <t>cases (2,500-3,200)</t>
    </r>
  </si>
  <si>
    <r>
      <t># of Days to 4th 10</t>
    </r>
    <r>
      <rPr>
        <b/>
        <vertAlign val="superscript"/>
        <sz val="14"/>
        <color rgb="FFC00000"/>
        <rFont val="Arial"/>
        <family val="2"/>
        <scheme val="minor"/>
      </rPr>
      <t xml:space="preserve">x </t>
    </r>
    <r>
      <rPr>
        <b/>
        <sz val="14"/>
        <color rgb="FFC00000"/>
        <rFont val="Arial"/>
        <family val="2"/>
        <scheme val="minor"/>
      </rPr>
      <t>cases (250,000-320,000)</t>
    </r>
  </si>
  <si>
    <r>
      <t># of Days to 3rd 10</t>
    </r>
    <r>
      <rPr>
        <b/>
        <vertAlign val="superscript"/>
        <sz val="14"/>
        <color rgb="FFFF0000"/>
        <rFont val="Arial"/>
        <family val="2"/>
        <scheme val="minor"/>
      </rPr>
      <t xml:space="preserve">x </t>
    </r>
    <r>
      <rPr>
        <b/>
        <sz val="14"/>
        <color rgb="FFFF0000"/>
        <rFont val="Arial"/>
        <family val="2"/>
        <scheme val="minor"/>
      </rPr>
      <t>cases (25,000-32,000)</t>
    </r>
  </si>
  <si>
    <r>
      <t>Average # Days between 10</t>
    </r>
    <r>
      <rPr>
        <b/>
        <vertAlign val="superscript"/>
        <sz val="18"/>
        <color rgb="FF00B0F0"/>
        <rFont val="Arial"/>
        <family val="2"/>
        <scheme val="minor"/>
      </rPr>
      <t>x</t>
    </r>
    <r>
      <rPr>
        <b/>
        <vertAlign val="superscript"/>
        <sz val="14"/>
        <color rgb="FF00B0F0"/>
        <rFont val="Arial"/>
        <family val="2"/>
        <scheme val="minor"/>
      </rPr>
      <t xml:space="preserve"> </t>
    </r>
    <r>
      <rPr>
        <b/>
        <sz val="14"/>
        <color rgb="FF00B0F0"/>
        <rFont val="Arial"/>
        <family val="2"/>
        <scheme val="minor"/>
      </rPr>
      <t>milestones</t>
    </r>
  </si>
  <si>
    <t>Reopening Dates</t>
  </si>
  <si>
    <t>Start &amp; End, Peak Period</t>
  </si>
  <si>
    <r>
      <t>+10x</t>
    </r>
    <r>
      <rPr>
        <b/>
        <vertAlign val="superscript"/>
        <sz val="16"/>
        <color theme="5" tint="0.39994506668294322"/>
        <rFont val="Calibri"/>
        <family val="2"/>
      </rPr>
      <t>2</t>
    </r>
  </si>
  <si>
    <t>Initial</t>
  </si>
  <si>
    <t>Ch1</t>
  </si>
  <si>
    <t>Ch2</t>
  </si>
  <si>
    <t>Unhide for Jan-Feb</t>
  </si>
  <si>
    <t>A flicker of Normal</t>
  </si>
  <si>
    <t>Peak +21 Days</t>
  </si>
  <si>
    <t>On Pace -------&gt;?</t>
  </si>
  <si>
    <t>No</t>
  </si>
  <si>
    <t>I wouldn't Yet</t>
  </si>
  <si>
    <t>Just FYI, for the most part</t>
  </si>
  <si>
    <t xml:space="preserve">This will be the big moving piece that we'll have to be constantly checking, because my recommendations for any location will depend on how the next two weeks go for that place. I have a number of thoughts. This provides a rough road map for how and where to focus your energies, in order of the places expected to recover from the pandemic soonest. To say the least, this isn't exactly an official study, but i'd be willing to bet an invisalign set that no other TC in America has a projected timeframe as developed as this!                                                                  </t>
  </si>
  <si>
    <t>Graphs &amp; Charts</t>
  </si>
  <si>
    <t>Hospital Resource Use</t>
  </si>
  <si>
    <t>Mapping</t>
  </si>
  <si>
    <t>Open-Source Data</t>
  </si>
  <si>
    <t>Organization</t>
  </si>
  <si>
    <t>Department</t>
  </si>
  <si>
    <t>Date</t>
  </si>
  <si>
    <t>"Pneumonia of Unknown Cause - China"</t>
  </si>
  <si>
    <t>World Health Organization</t>
  </si>
  <si>
    <t>"Novel Coronavirus Outbreak - China"</t>
  </si>
  <si>
    <t>"2019 Novel Coronavirus Outbreak (COVID-19)"</t>
  </si>
  <si>
    <t>WA state government</t>
  </si>
  <si>
    <t>Initial Outbreak</t>
  </si>
  <si>
    <t>Epidemiology &amp; Outcomes</t>
  </si>
  <si>
    <t>"Virus Against Virus: A Potential Treatment for nCoV &amp; other RNA Viruses"</t>
  </si>
  <si>
    <t>"The Epidemic of 2019…..and Insights for Emerging Infections"</t>
  </si>
  <si>
    <t>"Transmission Routes of 2019 nCoV and Controls in Dental Practice"</t>
  </si>
  <si>
    <t>"Clinical Course and Outcomes of Critically Ill Patients…In Wuhan"</t>
  </si>
  <si>
    <t>"Coronavirus Infections: Epidemiological, Clinical and Immunilogical Features.."</t>
  </si>
  <si>
    <t>"Clinical Characteristics of SARS nCoV-2  Reactivation"</t>
  </si>
  <si>
    <t>Symptomology</t>
  </si>
  <si>
    <t>"Coronavirus Disease 2019: A Clinical Update"</t>
  </si>
  <si>
    <t>"Cross-Country Comparison of Case Fatality Rates of COVID-19"</t>
  </si>
  <si>
    <t>"Health Provision of 48 Public Tertiary Dental Hospitals During…Epidemic in China"</t>
  </si>
  <si>
    <t>Branch Plan 3560: Pandemic Influenza and Infectious Disease Response (Draft)</t>
  </si>
  <si>
    <t>Military Planning &amp; Response</t>
  </si>
  <si>
    <t>"Mathematical Models to Characterize Early Epidemic Growth: A Review"</t>
  </si>
  <si>
    <t>Phys Life Review</t>
  </si>
  <si>
    <t>Case &amp; Fatality Projections</t>
  </si>
  <si>
    <t>Department of Defense</t>
  </si>
  <si>
    <t>"Social Media Fuels Spread of Information - and Disinformation"</t>
  </si>
  <si>
    <t>"COVID-19: A Primer for Emergency Physicans</t>
  </si>
  <si>
    <t>"COVID-19: Immunity and Seasonality"</t>
  </si>
  <si>
    <t>Treatment</t>
  </si>
  <si>
    <t>"Understanding COVID-19's Impact in Italy and Europe"</t>
  </si>
  <si>
    <t>"Geographical Tracking and Mapping of COVID-19…...How GIS is Supporting (efforts)"</t>
  </si>
  <si>
    <t>"A Mathematical Model for Simulating the Phase-based Transmissibility of nCoV"</t>
  </si>
  <si>
    <t>"The Unequal Cost of Social Distancing"</t>
  </si>
  <si>
    <t>"SARS-CoV-2: An Emerging Coronavirus that Causes a Global Threat"</t>
  </si>
  <si>
    <t>"A Review of COVID-19"</t>
  </si>
  <si>
    <t>"nCoV-19: Prevalence, Biological and Clinical Characteristics Comparison w/SARS…"</t>
  </si>
  <si>
    <t>"A Tug of War Between SARS-nCoV-2 and Host Antiviral Defense"</t>
  </si>
  <si>
    <t>Social Implications</t>
  </si>
  <si>
    <t>Research on Cures</t>
  </si>
  <si>
    <t>GIS, Mapping &amp; Modeling</t>
  </si>
  <si>
    <t>"The Cardiovascular Burden of COVID-19 with a focus on Congenital Heart Disease"</t>
  </si>
  <si>
    <t>"Incubation Period of COVID-19….vs. Past Outbreaks"</t>
  </si>
  <si>
    <t>"IntraUterine Transmission &amp; Pregnancy for COVID-19"</t>
  </si>
  <si>
    <t>"Isolation Measures and their Effects on Sexual Health Statistics"</t>
  </si>
  <si>
    <t>"Italian Geriatric Medicine in the midst of the Outbreak"</t>
  </si>
  <si>
    <t>"Machine Learning Used to Diagnose COVID-19"</t>
  </si>
  <si>
    <t>"Pathology of CoV virus outbreaks, Past and Present"</t>
  </si>
  <si>
    <t>"The New Challenge of Geriatrics"</t>
  </si>
  <si>
    <t>The Use of Therapeutic Plasma Exchange in COVID Treatment"</t>
  </si>
  <si>
    <t>Topic</t>
  </si>
  <si>
    <t>Organization/Journal</t>
  </si>
  <si>
    <t>www.HealthData.org</t>
  </si>
  <si>
    <t>Centers For Disease Control</t>
  </si>
  <si>
    <t>Italy Ministry of Health</t>
  </si>
  <si>
    <t>Government of Canada</t>
  </si>
  <si>
    <t>Australia Department of Health</t>
  </si>
  <si>
    <t>Taiwain CDC</t>
  </si>
  <si>
    <t>China CDC</t>
  </si>
  <si>
    <t>European CDC</t>
  </si>
  <si>
    <t>Hong Kong Department of Health</t>
  </si>
  <si>
    <t>1Point3Acres</t>
  </si>
  <si>
    <t>HealthMap</t>
  </si>
  <si>
    <t>HealthMap data</t>
  </si>
  <si>
    <t>nCoV2019.live</t>
  </si>
  <si>
    <t>OpenStreetMap</t>
  </si>
  <si>
    <t>DXY (China)</t>
  </si>
  <si>
    <t>DC</t>
  </si>
  <si>
    <t>Currrent Trajectory of the SARS-nCoV-2 Outbreak in the United States</t>
  </si>
  <si>
    <t>https://justthenews.com/politics-policy/coronavirus/white-houses-coronavirus-model-has-overestimated-tens-thousands</t>
  </si>
  <si>
    <t>Reopening Dates (Pending)</t>
  </si>
  <si>
    <r>
      <rPr>
        <b/>
        <sz val="16"/>
        <color rgb="FFFF0000"/>
        <rFont val="Arial"/>
        <family val="2"/>
        <scheme val="minor"/>
      </rPr>
      <t xml:space="preserve">Note: </t>
    </r>
    <r>
      <rPr>
        <sz val="16"/>
        <color theme="1"/>
        <rFont val="Arial"/>
        <family val="2"/>
        <scheme val="minor"/>
      </rPr>
      <t xml:space="preserve">These projections represent my unscientific opinion, and are not meant to influence behavior counter to that recommended for your location. </t>
    </r>
  </si>
  <si>
    <r>
      <rPr>
        <b/>
        <sz val="17"/>
        <color rgb="FFFF0000"/>
        <rFont val="Arial"/>
        <family val="2"/>
        <scheme val="minor"/>
      </rPr>
      <t>Note #2</t>
    </r>
    <r>
      <rPr>
        <sz val="17"/>
        <color theme="1"/>
        <rFont val="Arial"/>
        <family val="2"/>
        <scheme val="minor"/>
      </rPr>
      <t xml:space="preserve">: I created this chart to gain a better picture of how SARS-nCoV-2 was spreading at the state level, and ultimately derive a realistic estimate of the potential time line. The methods/ symbols/criteria are my own; I drew upon my previous 14.5 years as a CBRN Marine/Instructor when considering  a bio agent spread. Making a detailed model is impossible, but much like the weather a decent forecast can be made with enough data. Having re-written the CBRN School curriculum according to a new NATO publication, I am quite familiar with the limits of pandemic projections; I can confirm that a novel influenza or coronavirus has always been the mostly likely (and therefore the scariest) of CBRN threat events, when transmissibility via liquid or aerosol dispersion is possible. The same morning that i first shared this document with someone was also when i learned of a study by UW that included state projections of cases, along with projected shortages of beds and medical supplies. These numbers, made for the White House, include much later peak dates for states than i've projected here, but i have based my chart off of a somewhat extended version of China &amp; Italy's actual pandemic timeline (see the red tab). Although there have been stories like the one below, that question the assumptions of the UW study, this chart will allow you to track and compare results as they happen for yourself. In the end, I decided to make the dashboard so that you could have unfiltered access to the direct sources, all in one place. </t>
    </r>
  </si>
  <si>
    <t>Website</t>
  </si>
  <si>
    <t xml:space="preserve">Research Articles </t>
  </si>
  <si>
    <t>PDF uploaded, link soon</t>
  </si>
  <si>
    <t>Risks for Pre-Existing Cond.</t>
  </si>
  <si>
    <t>Johns Hopkins Dashboard</t>
  </si>
  <si>
    <t>1Point3Acres (I have requested access)</t>
  </si>
  <si>
    <t>Stength/Focus</t>
  </si>
  <si>
    <t xml:space="preserve">National Health Commission PRC </t>
  </si>
  <si>
    <t>Univ. Washington</t>
  </si>
  <si>
    <t>Case &amp; Fatality Numbers</t>
  </si>
  <si>
    <t>Case &amp; Fatality Numbers; Spread in time</t>
  </si>
  <si>
    <t>Case &amp; Fatality Numbers, News</t>
  </si>
  <si>
    <t>Private Website</t>
  </si>
  <si>
    <t>CFR, Cases, Fatalities, Charts by Country</t>
  </si>
  <si>
    <t>Private Website - Even has a job market tracker</t>
  </si>
  <si>
    <t>DXY News - basic information</t>
  </si>
  <si>
    <t>Johns Hopkins University: CSSE and GIS - most visited geographical tracker</t>
  </si>
  <si>
    <t>Harvard, Oxford, HealthMap &amp; others - Has a built-in button for animation of spread</t>
  </si>
  <si>
    <t>Last Updated:</t>
  </si>
  <si>
    <t>Inst. for Health Metrics &amp; Eval. (IHME)</t>
  </si>
  <si>
    <t>worldometer.com</t>
  </si>
  <si>
    <t>This reflects the latest data available from open data sources on 4/8, reflecting up to 4/7</t>
  </si>
  <si>
    <t>Cumulative Confirmed Case Totals, from 1/21 - 4/7 (Projections began 4/2)</t>
  </si>
  <si>
    <t xml:space="preserve">Date of 1st Outbreak </t>
  </si>
  <si>
    <r>
      <t>+10x</t>
    </r>
    <r>
      <rPr>
        <b/>
        <vertAlign val="superscript"/>
        <sz val="26"/>
        <color theme="5" tint="0.39997558519241921"/>
        <rFont val="Calibri"/>
        <family val="2"/>
      </rPr>
      <t>2</t>
    </r>
  </si>
  <si>
    <t>Microbes and Infection</t>
  </si>
  <si>
    <t>Cell Research</t>
  </si>
  <si>
    <t>International Journal of Oral Science</t>
  </si>
  <si>
    <t>Lancer Respir Med</t>
  </si>
  <si>
    <t>Cell-Stress</t>
  </si>
  <si>
    <t>Journal of Infection</t>
  </si>
  <si>
    <t>Springer Nature</t>
  </si>
  <si>
    <t>Osong PH &amp; Res.Perspectives</t>
  </si>
  <si>
    <t>Clinical Oral Investigations</t>
  </si>
  <si>
    <t>Hub Staff Report, JHU</t>
  </si>
  <si>
    <t>American Journal of Emergency Medicine</t>
  </si>
  <si>
    <t>International Journal of Geographics</t>
  </si>
  <si>
    <t>Infectious Diseases in Poverty</t>
  </si>
  <si>
    <t>Emergiing Microbes &amp; Infections</t>
  </si>
  <si>
    <t>European Review for Med. &amp; Pharm. Sciences</t>
  </si>
  <si>
    <t>Indian Journal of Pediatrics</t>
  </si>
  <si>
    <t>International Journal of Biological Sciences</t>
  </si>
  <si>
    <t>International Journal of Cardiology</t>
  </si>
  <si>
    <t>Unknown</t>
  </si>
  <si>
    <t>JHU Visual Dashboard</t>
  </si>
  <si>
    <t>BNO News</t>
  </si>
  <si>
    <t>European Centers for Disease Control</t>
  </si>
  <si>
    <t>Financial Times</t>
  </si>
  <si>
    <t>Spiked.com</t>
  </si>
  <si>
    <t>LiveWire Markets</t>
  </si>
  <si>
    <t xml:space="preserve">National Post </t>
  </si>
  <si>
    <t>"Feasibility of mitigating spread through minimal social contact"</t>
  </si>
  <si>
    <t>Lancet</t>
  </si>
  <si>
    <t>Links to site data</t>
  </si>
  <si>
    <t>"Blood Pressure Meds as Potential Therapy"</t>
  </si>
  <si>
    <t>New England Journal of Medicine</t>
  </si>
  <si>
    <t>Upcode</t>
  </si>
  <si>
    <t>Singapore Ministry of Health</t>
  </si>
  <si>
    <t>Texas Cases</t>
  </si>
  <si>
    <t>Texas Deaths</t>
  </si>
  <si>
    <t>NextStrain</t>
  </si>
  <si>
    <t>Genomic Epidemiology</t>
  </si>
  <si>
    <t>leaflet</t>
  </si>
  <si>
    <t>Leaflet Graphing/Mapping Tools</t>
  </si>
  <si>
    <t>Unique Genome Mapping Software</t>
  </si>
  <si>
    <t>Tracking COVID Strains</t>
  </si>
  <si>
    <t>IRCAI.org</t>
  </si>
  <si>
    <t>Los Alamos National Laboratory</t>
  </si>
  <si>
    <t>LANL</t>
  </si>
  <si>
    <t>Provides 7-day forecasts for each state</t>
  </si>
  <si>
    <t>Article</t>
  </si>
  <si>
    <t>Source</t>
  </si>
  <si>
    <t>Population</t>
  </si>
  <si>
    <t>Deaths as % of pop</t>
  </si>
  <si>
    <t>Aggregate CFR</t>
  </si>
  <si>
    <t>Daily CFR</t>
  </si>
  <si>
    <t>Daily Change/Prev. Deaths</t>
  </si>
  <si>
    <t>Aggregate Deaths</t>
  </si>
  <si>
    <t>Daily Deaths</t>
  </si>
  <si>
    <t>Cases as % of pop</t>
  </si>
  <si>
    <t>Daily Change/Prev. Cases</t>
  </si>
  <si>
    <t>Aggregate Cases</t>
  </si>
  <si>
    <t>Daily Cases</t>
  </si>
  <si>
    <t>"Why Does the Death Rate Vary So Widely?"</t>
  </si>
  <si>
    <t>"The Luxury of Apocalypticism"</t>
  </si>
  <si>
    <t>The Importance of Population Age Structure</t>
  </si>
  <si>
    <t>"The Best &amp; Worst COVID dashboards"</t>
  </si>
  <si>
    <t>"Estimates of SARS-nCoV-2 Mortality"</t>
  </si>
  <si>
    <t>Adjusted CFR (Bayesian)</t>
  </si>
  <si>
    <t>MedRix</t>
  </si>
  <si>
    <t>"An early dose of reality"</t>
  </si>
  <si>
    <t>Center for Global Development</t>
  </si>
  <si>
    <t>"COVID has Changed our Internet use"</t>
  </si>
  <si>
    <t>The New York Times</t>
  </si>
  <si>
    <t>Lockdown Tracker</t>
  </si>
  <si>
    <t>AuraVision's Projections of Timelines</t>
  </si>
  <si>
    <t>Effects of lockdowns of different lengths</t>
  </si>
  <si>
    <t>Better Methods to Project Peak Spread</t>
  </si>
  <si>
    <t>Politico</t>
  </si>
  <si>
    <t>McKinsey &amp; Co.</t>
  </si>
  <si>
    <t>"COVID-19 Facts &amp; Insights"</t>
  </si>
  <si>
    <t>"COVID-19 Briefing Note"</t>
  </si>
  <si>
    <t>"Early Dynamics of Transmission and Control of COVID: A Mathematical Modelling Study"</t>
  </si>
  <si>
    <t>Centre For Mathematical Modeling of Inf. Diseases</t>
  </si>
  <si>
    <t>Critical Care</t>
  </si>
  <si>
    <t>"An Overview of the Rapid test Situation for COVID diagnosis in the EU"</t>
  </si>
  <si>
    <t>"EU Recommendations for Testing Strategies"</t>
  </si>
  <si>
    <t>"Feasibility of controlling COVID-19 Outbreaks by Isolation of Cases &amp; Contacts"</t>
  </si>
  <si>
    <t>Lancet Glob Health</t>
  </si>
  <si>
    <t>European Union CDC</t>
  </si>
  <si>
    <t>Overlapping aspects of Pathology/Pathogenesis of SARS, MERS &amp; COVID-19</t>
  </si>
  <si>
    <t>Journal of Medical Virology</t>
  </si>
  <si>
    <t>"Lymphopenia predicts disease severity of COVID-19: A Descriptive and Predictive Study"</t>
  </si>
  <si>
    <t>Signal Transduction and Targeted Therapy</t>
  </si>
  <si>
    <t>"Technical Report: Using Face Masks in the Community"</t>
  </si>
  <si>
    <t>EU Centers for Disease Control</t>
  </si>
  <si>
    <t>"A Clincal Trial to Test High-Dose Vitamin C in patients with COVID-19</t>
  </si>
  <si>
    <t>"Analysis of Characteristics in Death Patients with COVID-19 Pneumonia w/out Underlying…"</t>
  </si>
  <si>
    <t>"COVID-19 and Diabetes"</t>
  </si>
  <si>
    <t>Diabetes Research and Clinical Practice</t>
  </si>
  <si>
    <t>Federal Reserve Bank of St. Louis</t>
  </si>
  <si>
    <t>"COVID-19's Shock on Firms' Liquidity and Bankruptcy: Evidence from the Great Recession"</t>
  </si>
  <si>
    <t>"Preliminary Assessment of the COVID-19 Outbreal Using 3-Stage Model e-ISHR"</t>
  </si>
  <si>
    <t>"Management of Orthodontic Emergencies During COVID"</t>
  </si>
  <si>
    <t>Progress in Orthodontics</t>
  </si>
  <si>
    <t>"Clinical Course and Outcomes of Critically Ill Patients…In Wuhan" - retrospective</t>
  </si>
  <si>
    <t>Lancet Respir Med</t>
  </si>
  <si>
    <t>"D2EA: Depict the Epidemic Picture of COVID-19"</t>
  </si>
  <si>
    <t>"Fighting Against the Common Enemy of COVID-19…."</t>
  </si>
  <si>
    <t>Global Cx</t>
  </si>
  <si>
    <t>Global Dx</t>
  </si>
  <si>
    <t>US Cx</t>
  </si>
  <si>
    <t>US Dx</t>
  </si>
  <si>
    <t>Recommended News Articles/Sites</t>
  </si>
  <si>
    <t>Detailed case demographics</t>
  </si>
  <si>
    <t>Symptomology, Treatment, Epidemioogy, Vaccine Reseach, Modeling &amp; Risks of Pre-Existing Conditions</t>
  </si>
  <si>
    <t>Scientific Articles Covering:</t>
  </si>
  <si>
    <t>Links for:</t>
  </si>
  <si>
    <t>Graphs and Charts for:</t>
  </si>
  <si>
    <r>
      <rPr>
        <b/>
        <sz val="20"/>
        <color rgb="FF000000"/>
        <rFont val="Calibri"/>
        <family val="2"/>
      </rPr>
      <t>Article</t>
    </r>
    <r>
      <rPr>
        <b/>
        <sz val="14"/>
        <color rgb="FF000000"/>
        <rFont val="Calibri"/>
        <family val="2"/>
      </rPr>
      <t xml:space="preserve"> </t>
    </r>
    <r>
      <rPr>
        <sz val="14"/>
        <color rgb="FF000000"/>
        <rFont val="Calibri"/>
        <family val="2"/>
      </rPr>
      <t>(see                        for PDF's of all articles)</t>
    </r>
  </si>
  <si>
    <t>Case/Death #'s, CFR's, Projections, Economics, Social/Tech Impacts &amp; Lockdown effectiveness</t>
  </si>
  <si>
    <t xml:space="preserve">Charts on tabs I-VI were made by me </t>
  </si>
  <si>
    <r>
      <t xml:space="preserve">Mapping/Dashboards, Useful Graphs &amp; Charts, Open-Source Data and even a </t>
    </r>
    <r>
      <rPr>
        <i/>
        <sz val="16"/>
        <color theme="10"/>
        <rFont val="Arial"/>
        <family val="2"/>
      </rPr>
      <t>few</t>
    </r>
    <r>
      <rPr>
        <b/>
        <sz val="16"/>
        <color theme="10"/>
        <rFont val="Arial"/>
        <family val="2"/>
      </rPr>
      <t xml:space="preserve"> News Articles</t>
    </r>
  </si>
  <si>
    <t>The Journal of the Am. College of Cardiology  has a free public page with 30+ articles on COVID &amp; Cardio conditions</t>
  </si>
  <si>
    <t>ElsevierJournals have made 21,000 reseearch articles related to COVID &amp; Pandemics publically available for free</t>
  </si>
  <si>
    <t>LitCovid</t>
  </si>
  <si>
    <t>US National Institutes of Health (NIH)</t>
  </si>
  <si>
    <t xml:space="preserve"> Collection of 3500 COVID Articles</t>
  </si>
  <si>
    <t>Others' Charts are on the website</t>
  </si>
  <si>
    <t>The website also has a collection of COVID Memes</t>
  </si>
  <si>
    <r>
      <rPr>
        <sz val="48"/>
        <color rgb="FF000000"/>
        <rFont val="Calibri"/>
        <family val="2"/>
      </rPr>
      <t xml:space="preserve">This is a free resource - for anyone who wants factual information about the ongoing SARS-nCoV-2 global pandemic.    </t>
    </r>
    <r>
      <rPr>
        <sz val="28"/>
        <color rgb="FF000000"/>
        <rFont val="Calibri"/>
        <family val="2"/>
      </rPr>
      <t xml:space="preserve">  </t>
    </r>
    <r>
      <rPr>
        <sz val="18"/>
        <color rgb="FF000000"/>
        <rFont val="Calibri"/>
        <family val="2"/>
      </rPr>
      <t xml:space="preserve">                                                                                             *</t>
    </r>
    <r>
      <rPr>
        <sz val="14"/>
        <color rgb="FF000000"/>
        <rFont val="Calibri"/>
        <family val="2"/>
      </rPr>
      <t>My goal is to provide the latest information from experts in their respective fields, all in one location. I have referenced no television/radio opinion or most newspapers, as the potential added value is low. I have, however, gathered a large number of graphs and charts; i would note that any images from an unofficial source have been provided solely to provide a broader perspective. This includes my own statistics, graphs and projections, such as the state-by-state projections and trajectories (see tab III for the full table). Primarily, this is an adjunct reference for my new website, www.rixanalytics.com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</si>
</sst>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mmmm\ d"/>
    <numFmt numFmtId="165" formatCode="m/d;@"/>
    <numFmt numFmtId="166" formatCode="0.0000"/>
    <numFmt numFmtId="167" formatCode="m/d/yy;@"/>
    <numFmt numFmtId="168" formatCode="m/d/yy\ h:mm;@"/>
    <numFmt numFmtId="169" formatCode="0.000000%"/>
    <numFmt numFmtId="170" formatCode="0.000%"/>
    <numFmt numFmtId="171" formatCode="0.0000%"/>
    <numFmt numFmtId="172" formatCode="0.00000%"/>
    <numFmt numFmtId="173" formatCode="h:mm;@"/>
  </numFmts>
  <fonts count="138"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font>
    <font>
      <sz val="10"/>
      <name val="Arial"/>
      <family val="2"/>
    </font>
    <font>
      <u/>
      <sz val="10"/>
      <color theme="10"/>
      <name val="Arial"/>
      <family val="2"/>
    </font>
    <font>
      <sz val="10"/>
      <color rgb="FF000000"/>
      <name val="Arial"/>
      <family val="2"/>
    </font>
    <font>
      <b/>
      <sz val="11"/>
      <color theme="1"/>
      <name val="Arial"/>
      <family val="2"/>
      <scheme val="minor"/>
    </font>
    <font>
      <b/>
      <sz val="10"/>
      <color rgb="FF000000"/>
      <name val="Arial"/>
      <family val="2"/>
    </font>
    <font>
      <sz val="9"/>
      <color indexed="81"/>
      <name val="Tahoma"/>
      <family val="2"/>
    </font>
    <font>
      <b/>
      <sz val="9"/>
      <color indexed="81"/>
      <name val="Tahoma"/>
      <family val="2"/>
    </font>
    <font>
      <sz val="11"/>
      <color rgb="FFFF0000"/>
      <name val="Arial"/>
      <family val="2"/>
      <scheme val="minor"/>
    </font>
    <font>
      <b/>
      <sz val="16"/>
      <color theme="1"/>
      <name val="Arial"/>
      <family val="2"/>
      <scheme val="minor"/>
    </font>
    <font>
      <b/>
      <sz val="16"/>
      <color theme="1"/>
      <name val="Calibri"/>
      <family val="2"/>
    </font>
    <font>
      <b/>
      <sz val="16"/>
      <color theme="5" tint="-0.249977111117893"/>
      <name val="Calibri"/>
      <family val="2"/>
    </font>
    <font>
      <b/>
      <sz val="18"/>
      <color theme="5" tint="-0.249977111117893"/>
      <name val="Calibri"/>
      <family val="2"/>
    </font>
    <font>
      <b/>
      <sz val="14"/>
      <color theme="1"/>
      <name val="Arial"/>
      <family val="2"/>
      <scheme val="minor"/>
    </font>
    <font>
      <b/>
      <sz val="18"/>
      <color theme="5" tint="-0.249977111117893"/>
      <name val="Arial"/>
      <family val="2"/>
      <scheme val="minor"/>
    </font>
    <font>
      <b/>
      <sz val="14"/>
      <color theme="1"/>
      <name val="Arial"/>
      <family val="2"/>
    </font>
    <font>
      <b/>
      <sz val="14"/>
      <color rgb="FF000000"/>
      <name val="Arial"/>
      <family val="2"/>
    </font>
    <font>
      <sz val="12"/>
      <color theme="1"/>
      <name val="Arial"/>
      <family val="2"/>
      <scheme val="minor"/>
    </font>
    <font>
      <b/>
      <vertAlign val="superscript"/>
      <sz val="10"/>
      <color theme="1"/>
      <name val="Arial"/>
      <family val="2"/>
      <scheme val="minor"/>
    </font>
    <font>
      <b/>
      <sz val="11"/>
      <color theme="9" tint="-0.249977111117893"/>
      <name val="Arial"/>
      <family val="2"/>
      <scheme val="minor"/>
    </font>
    <font>
      <sz val="11"/>
      <color theme="8" tint="0.39997558519241921"/>
      <name val="Arial"/>
      <family val="2"/>
      <scheme val="minor"/>
    </font>
    <font>
      <b/>
      <sz val="11"/>
      <color theme="8" tint="0.39997558519241921"/>
      <name val="Arial"/>
      <family val="2"/>
      <scheme val="minor"/>
    </font>
    <font>
      <sz val="11"/>
      <color theme="5" tint="0.39997558519241921"/>
      <name val="Arial"/>
      <family val="2"/>
      <scheme val="minor"/>
    </font>
    <font>
      <b/>
      <sz val="11"/>
      <color theme="5" tint="0.39997558519241921"/>
      <name val="Arial"/>
      <family val="2"/>
      <scheme val="minor"/>
    </font>
    <font>
      <b/>
      <sz val="11"/>
      <color rgb="FFFF0000"/>
      <name val="Arial"/>
      <family val="2"/>
      <scheme val="minor"/>
    </font>
    <font>
      <b/>
      <sz val="20"/>
      <color theme="1"/>
      <name val="Arial"/>
      <family val="2"/>
      <scheme val="minor"/>
    </font>
    <font>
      <b/>
      <sz val="20"/>
      <color rgb="FFFF0000"/>
      <name val="Arial"/>
      <family val="2"/>
      <scheme val="minor"/>
    </font>
    <font>
      <b/>
      <sz val="14"/>
      <color rgb="FFFF0000"/>
      <name val="Arial"/>
      <family val="2"/>
      <scheme val="minor"/>
    </font>
    <font>
      <b/>
      <sz val="14"/>
      <color theme="9" tint="0.39997558519241921"/>
      <name val="Arial"/>
      <family val="2"/>
      <scheme val="minor"/>
    </font>
    <font>
      <b/>
      <sz val="14"/>
      <color theme="8" tint="0.39997558519241921"/>
      <name val="Arial"/>
      <family val="2"/>
      <scheme val="minor"/>
    </font>
    <font>
      <b/>
      <vertAlign val="superscript"/>
      <sz val="14"/>
      <color theme="8" tint="0.39997558519241921"/>
      <name val="Arial"/>
      <family val="2"/>
      <scheme val="minor"/>
    </font>
    <font>
      <b/>
      <sz val="14"/>
      <color theme="5" tint="0.39997558519241921"/>
      <name val="Arial"/>
      <family val="2"/>
      <scheme val="minor"/>
    </font>
    <font>
      <b/>
      <vertAlign val="superscript"/>
      <sz val="14"/>
      <color theme="5" tint="0.39997558519241921"/>
      <name val="Arial"/>
      <family val="2"/>
      <scheme val="minor"/>
    </font>
    <font>
      <b/>
      <vertAlign val="superscript"/>
      <sz val="14"/>
      <color rgb="FFFF0000"/>
      <name val="Arial"/>
      <family val="2"/>
      <scheme val="minor"/>
    </font>
    <font>
      <b/>
      <sz val="14"/>
      <color rgb="FFC00000"/>
      <name val="Arial"/>
      <family val="2"/>
      <scheme val="minor"/>
    </font>
    <font>
      <b/>
      <vertAlign val="superscript"/>
      <sz val="14"/>
      <color rgb="FFC00000"/>
      <name val="Arial"/>
      <family val="2"/>
      <scheme val="minor"/>
    </font>
    <font>
      <b/>
      <sz val="11"/>
      <color rgb="FF000000"/>
      <name val="Arial"/>
      <family val="2"/>
    </font>
    <font>
      <sz val="14"/>
      <color rgb="FF000000"/>
      <name val="Arial"/>
      <family val="2"/>
    </font>
    <font>
      <b/>
      <sz val="14"/>
      <color rgb="FF00B0F0"/>
      <name val="Arial"/>
      <family val="2"/>
      <scheme val="minor"/>
    </font>
    <font>
      <b/>
      <vertAlign val="superscript"/>
      <sz val="18"/>
      <color rgb="FF00B0F0"/>
      <name val="Arial"/>
      <family val="2"/>
      <scheme val="minor"/>
    </font>
    <font>
      <b/>
      <vertAlign val="superscript"/>
      <sz val="14"/>
      <color rgb="FF00B0F0"/>
      <name val="Arial"/>
      <family val="2"/>
      <scheme val="minor"/>
    </font>
    <font>
      <b/>
      <sz val="18"/>
      <color theme="9" tint="0.39997558519241921"/>
      <name val="Calibri"/>
      <family val="2"/>
    </font>
    <font>
      <sz val="11"/>
      <color theme="9" tint="0.39997558519241921"/>
      <name val="Arial"/>
      <family val="2"/>
      <scheme val="minor"/>
    </font>
    <font>
      <b/>
      <sz val="18"/>
      <color theme="8" tint="0.39997558519241921"/>
      <name val="Calibri"/>
      <family val="2"/>
    </font>
    <font>
      <b/>
      <sz val="18"/>
      <color theme="5" tint="0.39997558519241921"/>
      <name val="Calibri"/>
      <family val="2"/>
    </font>
    <font>
      <b/>
      <sz val="18"/>
      <color rgb="FFFF0000"/>
      <name val="Calibri"/>
      <family val="2"/>
    </font>
    <font>
      <b/>
      <sz val="18"/>
      <color rgb="FF00B0F0"/>
      <name val="Calibri"/>
      <family val="2"/>
    </font>
    <font>
      <sz val="11"/>
      <color rgb="FF00B0F0"/>
      <name val="Arial"/>
      <family val="2"/>
      <scheme val="minor"/>
    </font>
    <font>
      <b/>
      <sz val="16"/>
      <color rgb="FF00B0F0"/>
      <name val="Calibri"/>
      <family val="2"/>
    </font>
    <font>
      <b/>
      <sz val="16"/>
      <color theme="8" tint="0.39997558519241921"/>
      <name val="Calibri"/>
      <family val="2"/>
    </font>
    <font>
      <b/>
      <sz val="16"/>
      <color theme="5" tint="0.39997558519241921"/>
      <name val="Calibri"/>
      <family val="2"/>
    </font>
    <font>
      <b/>
      <vertAlign val="superscript"/>
      <sz val="16"/>
      <color theme="5" tint="0.39994506668294322"/>
      <name val="Calibri"/>
      <family val="2"/>
    </font>
    <font>
      <b/>
      <sz val="11"/>
      <color theme="1"/>
      <name val="Arial"/>
      <family val="2"/>
    </font>
    <font>
      <sz val="18"/>
      <color theme="1"/>
      <name val="Arial"/>
      <family val="2"/>
      <scheme val="minor"/>
    </font>
    <font>
      <b/>
      <sz val="12"/>
      <color theme="9" tint="-0.249977111117893"/>
      <name val="Arial"/>
      <family val="2"/>
      <scheme val="minor"/>
    </font>
    <font>
      <b/>
      <sz val="14"/>
      <color theme="9" tint="-0.249977111117893"/>
      <name val="Arial"/>
      <family val="2"/>
      <scheme val="minor"/>
    </font>
    <font>
      <b/>
      <sz val="18"/>
      <color theme="9" tint="-0.249977111117893"/>
      <name val="Arial"/>
      <family val="2"/>
      <scheme val="minor"/>
    </font>
    <font>
      <b/>
      <sz val="18"/>
      <color theme="8" tint="0.39997558519241921"/>
      <name val="Arial"/>
      <family val="2"/>
      <scheme val="minor"/>
    </font>
    <font>
      <b/>
      <sz val="18"/>
      <color theme="5" tint="0.39997558519241921"/>
      <name val="Arial"/>
      <family val="2"/>
      <scheme val="minor"/>
    </font>
    <font>
      <b/>
      <sz val="18"/>
      <color rgb="FFFF0000"/>
      <name val="Arial"/>
      <family val="2"/>
      <scheme val="minor"/>
    </font>
    <font>
      <b/>
      <sz val="18"/>
      <color theme="9" tint="-0.249977111117893"/>
      <name val="Calibri"/>
      <family val="2"/>
    </font>
    <font>
      <b/>
      <sz val="12"/>
      <color rgb="FF00B0F0"/>
      <name val="Arial"/>
      <family val="2"/>
      <scheme val="minor"/>
    </font>
    <font>
      <b/>
      <sz val="12"/>
      <color rgb="FFC00000"/>
      <name val="Arial"/>
      <family val="2"/>
      <scheme val="minor"/>
    </font>
    <font>
      <b/>
      <sz val="11"/>
      <color rgb="FFC00000"/>
      <name val="Arial"/>
      <family val="2"/>
      <scheme val="minor"/>
    </font>
    <font>
      <sz val="24"/>
      <color theme="1"/>
      <name val="Arial"/>
      <family val="2"/>
      <scheme val="minor"/>
    </font>
    <font>
      <b/>
      <sz val="14"/>
      <color rgb="FF000000"/>
      <name val="Calibri"/>
      <family val="2"/>
    </font>
    <font>
      <sz val="14"/>
      <color theme="1"/>
      <name val="Arial"/>
      <family val="2"/>
      <scheme val="minor"/>
    </font>
    <font>
      <sz val="16"/>
      <color theme="1"/>
      <name val="Arial"/>
      <family val="2"/>
      <scheme val="minor"/>
    </font>
    <font>
      <b/>
      <sz val="22"/>
      <color theme="1"/>
      <name val="Arial"/>
      <family val="2"/>
      <scheme val="minor"/>
    </font>
    <font>
      <b/>
      <sz val="16"/>
      <color rgb="FFFF0000"/>
      <name val="Arial"/>
      <family val="2"/>
      <scheme val="minor"/>
    </font>
    <font>
      <b/>
      <sz val="26"/>
      <color theme="5" tint="0.39997558519241921"/>
      <name val="Calibri"/>
      <family val="2"/>
    </font>
    <font>
      <b/>
      <sz val="36"/>
      <color rgb="FF00B0F0"/>
      <name val="Calibri"/>
      <family val="2"/>
    </font>
    <font>
      <b/>
      <sz val="36"/>
      <color theme="5" tint="-0.249977111117893"/>
      <name val="Calibri"/>
      <family val="2"/>
    </font>
    <font>
      <b/>
      <sz val="48"/>
      <color theme="5" tint="0.39997558519241921"/>
      <name val="Calibri"/>
      <family val="2"/>
    </font>
    <font>
      <sz val="17"/>
      <color theme="1"/>
      <name val="Arial"/>
      <family val="2"/>
      <scheme val="minor"/>
    </font>
    <font>
      <b/>
      <sz val="17"/>
      <color rgb="FFFF0000"/>
      <name val="Arial"/>
      <family val="2"/>
      <scheme val="minor"/>
    </font>
    <font>
      <sz val="10"/>
      <color rgb="FF000000"/>
      <name val="Calibri"/>
      <family val="2"/>
    </font>
    <font>
      <sz val="14"/>
      <color rgb="FF000000"/>
      <name val="Calibri"/>
      <family val="2"/>
    </font>
    <font>
      <sz val="24"/>
      <color rgb="FF000000"/>
      <name val="Arial"/>
      <family val="2"/>
    </font>
    <font>
      <sz val="11"/>
      <color theme="0"/>
      <name val="Arial"/>
      <family val="2"/>
      <scheme val="minor"/>
    </font>
    <font>
      <sz val="11"/>
      <name val="Arial"/>
      <family val="2"/>
      <scheme val="minor"/>
    </font>
    <font>
      <b/>
      <sz val="16"/>
      <color theme="8" tint="0.39997558519241921"/>
      <name val="Arial"/>
      <family val="2"/>
      <scheme val="minor"/>
    </font>
    <font>
      <sz val="16"/>
      <color theme="5" tint="0.39997558519241921"/>
      <name val="Arial"/>
      <family val="2"/>
      <scheme val="minor"/>
    </font>
    <font>
      <b/>
      <sz val="16"/>
      <color theme="5" tint="0.39997558519241921"/>
      <name val="Arial"/>
      <family val="2"/>
      <scheme val="minor"/>
    </font>
    <font>
      <sz val="16"/>
      <color rgb="FFFF0000"/>
      <name val="Arial"/>
      <family val="2"/>
      <scheme val="minor"/>
    </font>
    <font>
      <strike/>
      <sz val="11"/>
      <color theme="1"/>
      <name val="Arial"/>
      <family val="2"/>
      <scheme val="minor"/>
    </font>
    <font>
      <sz val="18"/>
      <color rgb="FFC00000"/>
      <name val="Arial"/>
      <family val="2"/>
      <scheme val="minor"/>
    </font>
    <font>
      <u/>
      <sz val="15"/>
      <color theme="10"/>
      <name val="Arial"/>
      <family val="2"/>
    </font>
    <font>
      <b/>
      <sz val="36"/>
      <color theme="9" tint="-0.249977111117893"/>
      <name val="Calibri"/>
      <family val="2"/>
    </font>
    <font>
      <b/>
      <vertAlign val="superscript"/>
      <sz val="26"/>
      <color theme="5" tint="0.39997558519241921"/>
      <name val="Calibri"/>
      <family val="2"/>
    </font>
    <font>
      <sz val="14"/>
      <color theme="5" tint="0.39997558519241921"/>
      <name val="Arial"/>
      <family val="2"/>
      <scheme val="minor"/>
    </font>
    <font>
      <sz val="14"/>
      <color rgb="FFFF0000"/>
      <name val="Arial"/>
      <family val="2"/>
      <scheme val="minor"/>
    </font>
    <font>
      <sz val="16"/>
      <color rgb="FF000000"/>
      <name val="Calibri"/>
      <family val="2"/>
    </font>
    <font>
      <u/>
      <sz val="10"/>
      <color theme="10"/>
      <name val="Calibri"/>
      <family val="2"/>
    </font>
    <font>
      <i/>
      <sz val="14"/>
      <color rgb="FF000000"/>
      <name val="Calibri"/>
      <family val="2"/>
    </font>
    <font>
      <b/>
      <u/>
      <sz val="28"/>
      <color rgb="FF0070C0"/>
      <name val="Calibri"/>
      <family val="2"/>
    </font>
    <font>
      <b/>
      <u/>
      <sz val="28"/>
      <color rgb="FFC00000"/>
      <name val="Calibri"/>
      <family val="2"/>
    </font>
    <font>
      <b/>
      <u/>
      <sz val="28"/>
      <color theme="9" tint="-0.249977111117893"/>
      <name val="Calibri"/>
      <family val="2"/>
    </font>
    <font>
      <b/>
      <u/>
      <sz val="28"/>
      <color rgb="FF00B050"/>
      <name val="Calibri"/>
      <family val="2"/>
    </font>
    <font>
      <b/>
      <u/>
      <sz val="28"/>
      <color theme="8"/>
      <name val="Calibri"/>
      <family val="2"/>
    </font>
    <font>
      <b/>
      <sz val="16"/>
      <color rgb="FF000000"/>
      <name val="Calibri"/>
      <family val="2"/>
    </font>
    <font>
      <b/>
      <sz val="18"/>
      <color rgb="FF000000"/>
      <name val="Calibri"/>
      <family val="2"/>
    </font>
    <font>
      <b/>
      <sz val="20"/>
      <color rgb="FF000000"/>
      <name val="Calibri"/>
      <family val="2"/>
    </font>
    <font>
      <sz val="18"/>
      <color rgb="FF000000"/>
      <name val="Calibri"/>
      <family val="2"/>
    </font>
    <font>
      <sz val="20"/>
      <color rgb="FF000000"/>
      <name val="Calibri"/>
      <family val="2"/>
    </font>
    <font>
      <b/>
      <sz val="20"/>
      <color rgb="FF00B0F0"/>
      <name val="Calibri"/>
      <family val="2"/>
    </font>
    <font>
      <b/>
      <sz val="22"/>
      <color rgb="FF00B0F0"/>
      <name val="Calibri"/>
      <family val="2"/>
    </font>
    <font>
      <b/>
      <sz val="22"/>
      <color theme="5"/>
      <name val="Calibri"/>
      <family val="2"/>
    </font>
    <font>
      <sz val="24"/>
      <color rgb="FF000000"/>
      <name val="Calibri"/>
      <family val="2"/>
    </font>
    <font>
      <b/>
      <u/>
      <sz val="16"/>
      <color theme="10"/>
      <name val="Arial"/>
      <family val="2"/>
    </font>
    <font>
      <u/>
      <sz val="14"/>
      <color theme="10"/>
      <name val="Calibri"/>
      <family val="2"/>
    </font>
    <font>
      <u/>
      <sz val="16"/>
      <color theme="10"/>
      <name val="Calibri"/>
      <family val="2"/>
    </font>
    <font>
      <u/>
      <sz val="16"/>
      <color rgb="FFFD6D01"/>
      <name val="Calibri"/>
      <family val="2"/>
    </font>
    <font>
      <u/>
      <sz val="14"/>
      <color rgb="FFFD6D01"/>
      <name val="Calibri"/>
      <family val="2"/>
    </font>
    <font>
      <b/>
      <sz val="24"/>
      <color rgb="FFFD6D01"/>
      <name val="Calibri"/>
      <family val="2"/>
    </font>
    <font>
      <b/>
      <sz val="16"/>
      <color rgb="FFFF0000"/>
      <name val="Arial"/>
      <family val="2"/>
    </font>
    <font>
      <b/>
      <sz val="16"/>
      <color theme="10"/>
      <name val="Arial"/>
      <family val="2"/>
    </font>
    <font>
      <b/>
      <sz val="16"/>
      <color theme="7" tint="-0.249977111117893"/>
      <name val="Arial"/>
      <family val="2"/>
    </font>
    <font>
      <sz val="16"/>
      <color rgb="FFFD6D01"/>
      <name val="Calibri"/>
      <family val="2"/>
    </font>
    <font>
      <u/>
      <sz val="20"/>
      <color theme="10"/>
      <name val="Calibri"/>
      <family val="2"/>
    </font>
    <font>
      <b/>
      <sz val="20"/>
      <color rgb="FFFF0000"/>
      <name val="Calibri"/>
      <family val="2"/>
    </font>
    <font>
      <i/>
      <sz val="16"/>
      <color rgb="FF000000"/>
      <name val="Calibri"/>
      <family val="2"/>
    </font>
    <font>
      <sz val="16"/>
      <color theme="8"/>
      <name val="Calibri"/>
      <family val="2"/>
    </font>
    <font>
      <u/>
      <sz val="16"/>
      <color theme="8"/>
      <name val="Calibri"/>
      <family val="2"/>
    </font>
    <font>
      <b/>
      <sz val="15"/>
      <color rgb="FFFF0000"/>
      <name val="Arial"/>
      <family val="2"/>
    </font>
    <font>
      <b/>
      <sz val="15"/>
      <color theme="10"/>
      <name val="Arial"/>
      <family val="2"/>
    </font>
    <font>
      <b/>
      <sz val="15"/>
      <color theme="7" tint="-0.249977111117893"/>
      <name val="Arial"/>
      <family val="2"/>
    </font>
    <font>
      <i/>
      <sz val="16"/>
      <color theme="10"/>
      <name val="Arial"/>
      <family val="2"/>
    </font>
    <font>
      <u/>
      <sz val="18"/>
      <color theme="10"/>
      <name val="Calibri"/>
      <family val="2"/>
    </font>
    <font>
      <sz val="28"/>
      <color rgb="FF000000"/>
      <name val="Calibri"/>
      <family val="2"/>
    </font>
    <font>
      <b/>
      <sz val="16"/>
      <color theme="8"/>
      <name val="Calibri"/>
      <family val="2"/>
    </font>
    <font>
      <b/>
      <sz val="16"/>
      <color theme="7"/>
      <name val="Calibri"/>
      <family val="2"/>
    </font>
    <font>
      <b/>
      <sz val="16"/>
      <color theme="10"/>
      <name val="Calibri"/>
      <family val="2"/>
    </font>
    <font>
      <sz val="48"/>
      <color rgb="FF000000"/>
      <name val="Calibri"/>
      <family val="2"/>
    </font>
  </fonts>
  <fills count="15">
    <fill>
      <patternFill patternType="none"/>
    </fill>
    <fill>
      <patternFill patternType="gray125"/>
    </fill>
    <fill>
      <patternFill patternType="solid">
        <fgColor rgb="FFFFFFFF"/>
        <bgColor rgb="FFFFFFFF"/>
      </patternFill>
    </fill>
    <fill>
      <patternFill patternType="solid">
        <fgColor rgb="FF9900FF"/>
        <bgColor rgb="FF9900FF"/>
      </patternFill>
    </fill>
    <fill>
      <patternFill patternType="solid">
        <fgColor rgb="FFFFFF00"/>
        <bgColor rgb="FFFFFF00"/>
      </patternFill>
    </fill>
    <fill>
      <patternFill patternType="solid">
        <fgColor rgb="FF3D85C6"/>
        <bgColor rgb="FF3D85C6"/>
      </patternFill>
    </fill>
    <fill>
      <patternFill patternType="solid">
        <fgColor rgb="FF3C78D8"/>
        <bgColor rgb="FF3C78D8"/>
      </patternFill>
    </fill>
    <fill>
      <patternFill patternType="solid">
        <fgColor rgb="FFFF0000"/>
        <bgColor rgb="FFFF0000"/>
      </patternFill>
    </fill>
    <fill>
      <patternFill patternType="solid">
        <fgColor rgb="FF00FFFF"/>
        <bgColor rgb="FF00FFFF"/>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solid">
        <fgColor rgb="FFC00000"/>
        <bgColor indexed="64"/>
      </patternFill>
    </fill>
    <fill>
      <patternFill patternType="solid">
        <fgColor theme="0"/>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rgb="FFC00000"/>
      </left>
      <right style="thin">
        <color rgb="FFC00000"/>
      </right>
      <top style="thin">
        <color indexed="64"/>
      </top>
      <bottom style="thin">
        <color indexed="64"/>
      </bottom>
      <diagonal/>
    </border>
    <border>
      <left style="thin">
        <color indexed="64"/>
      </left>
      <right style="thin">
        <color rgb="FFC00000"/>
      </right>
      <top style="thin">
        <color rgb="FFC00000"/>
      </top>
      <bottom style="thin">
        <color rgb="FFC00000"/>
      </bottom>
      <diagonal/>
    </border>
    <border>
      <left/>
      <right style="thin">
        <color rgb="FFC00000"/>
      </right>
      <top style="thin">
        <color rgb="FFC00000"/>
      </top>
      <bottom style="thin">
        <color indexed="64"/>
      </bottom>
      <diagonal/>
    </border>
    <border>
      <left/>
      <right style="thin">
        <color rgb="FFC00000"/>
      </right>
      <top style="thin">
        <color indexed="64"/>
      </top>
      <bottom style="thin">
        <color indexed="64"/>
      </bottom>
      <diagonal/>
    </border>
    <border>
      <left style="thin">
        <color indexed="64"/>
      </left>
      <right style="thin">
        <color rgb="FFC00000"/>
      </right>
      <top/>
      <bottom style="thin">
        <color rgb="FFC00000"/>
      </bottom>
      <diagonal/>
    </border>
    <border>
      <left style="thin">
        <color rgb="FFC00000"/>
      </left>
      <right style="thin">
        <color rgb="FFC00000"/>
      </right>
      <top style="thin">
        <color rgb="FFC00000"/>
      </top>
      <bottom style="thin">
        <color indexed="64"/>
      </bottom>
      <diagonal/>
    </border>
    <border>
      <left style="thin">
        <color rgb="FFC00000"/>
      </left>
      <right style="thin">
        <color rgb="FFC00000"/>
      </right>
      <top style="thin">
        <color indexed="64"/>
      </top>
      <bottom style="thin">
        <color rgb="FFC00000"/>
      </bottom>
      <diagonal/>
    </border>
    <border>
      <left style="thin">
        <color rgb="FFC00000"/>
      </left>
      <right style="thin">
        <color indexed="64"/>
      </right>
      <top style="thin">
        <color rgb="FFC00000"/>
      </top>
      <bottom style="thin">
        <color rgb="FFC00000"/>
      </bottom>
      <diagonal/>
    </border>
    <border>
      <left/>
      <right/>
      <top/>
      <bottom style="thin">
        <color indexed="64"/>
      </bottom>
      <diagonal/>
    </border>
    <border>
      <left/>
      <right/>
      <top style="thin">
        <color indexed="64"/>
      </top>
      <bottom style="thin">
        <color indexed="64"/>
      </bottom>
      <diagonal/>
    </border>
    <border>
      <left/>
      <right style="thin">
        <color rgb="FFC00000"/>
      </right>
      <top/>
      <bottom/>
      <diagonal/>
    </border>
    <border>
      <left style="medium">
        <color rgb="FFC00000"/>
      </left>
      <right style="thin">
        <color rgb="FFC00000"/>
      </right>
      <top style="thin">
        <color rgb="FFC00000"/>
      </top>
      <bottom style="thin">
        <color indexed="64"/>
      </bottom>
      <diagonal/>
    </border>
    <border>
      <left/>
      <right style="medium">
        <color rgb="FFC00000"/>
      </right>
      <top style="thin">
        <color rgb="FFC00000"/>
      </top>
      <bottom style="thin">
        <color indexed="64"/>
      </bottom>
      <diagonal/>
    </border>
    <border>
      <left style="medium">
        <color rgb="FFC00000"/>
      </left>
      <right style="thin">
        <color rgb="FFC00000"/>
      </right>
      <top style="thin">
        <color indexed="64"/>
      </top>
      <bottom style="thin">
        <color indexed="64"/>
      </bottom>
      <diagonal/>
    </border>
    <border>
      <left/>
      <right style="medium">
        <color rgb="FFC00000"/>
      </right>
      <top style="thin">
        <color indexed="64"/>
      </top>
      <bottom style="thin">
        <color indexed="64"/>
      </bottom>
      <diagonal/>
    </border>
    <border>
      <left style="medium">
        <color rgb="FFC00000"/>
      </left>
      <right style="thin">
        <color rgb="FFC00000"/>
      </right>
      <top style="thin">
        <color indexed="64"/>
      </top>
      <bottom style="medium">
        <color rgb="FFC00000"/>
      </bottom>
      <diagonal/>
    </border>
    <border>
      <left/>
      <right style="thin">
        <color rgb="FFC00000"/>
      </right>
      <top style="thin">
        <color indexed="64"/>
      </top>
      <bottom style="medium">
        <color rgb="FFC00000"/>
      </bottom>
      <diagonal/>
    </border>
    <border>
      <left/>
      <right style="thin">
        <color indexed="64"/>
      </right>
      <top style="thin">
        <color indexed="64"/>
      </top>
      <bottom style="medium">
        <color rgb="FFC00000"/>
      </bottom>
      <diagonal/>
    </border>
    <border>
      <left style="thin">
        <color indexed="64"/>
      </left>
      <right style="thin">
        <color rgb="FFC00000"/>
      </right>
      <top/>
      <bottom style="medium">
        <color rgb="FFC00000"/>
      </bottom>
      <diagonal/>
    </border>
    <border>
      <left/>
      <right style="medium">
        <color rgb="FFC00000"/>
      </right>
      <top style="thin">
        <color indexed="64"/>
      </top>
      <bottom style="medium">
        <color rgb="FFC00000"/>
      </bottom>
      <diagonal/>
    </border>
    <border>
      <left style="medium">
        <color rgb="FFC00000"/>
      </left>
      <right/>
      <top/>
      <bottom/>
      <diagonal/>
    </border>
    <border>
      <left/>
      <right style="medium">
        <color rgb="FFC0000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rgb="FFC00000"/>
      </left>
      <right style="thin">
        <color rgb="FFC00000"/>
      </right>
      <top style="thin">
        <color indexed="64"/>
      </top>
      <bottom style="medium">
        <color indexed="64"/>
      </bottom>
      <diagonal/>
    </border>
    <border>
      <left/>
      <right style="thin">
        <color rgb="FFC00000"/>
      </right>
      <top style="thin">
        <color indexed="64"/>
      </top>
      <bottom style="medium">
        <color indexed="64"/>
      </bottom>
      <diagonal/>
    </border>
    <border>
      <left style="thin">
        <color indexed="64"/>
      </left>
      <right style="thin">
        <color rgb="FFC00000"/>
      </right>
      <top/>
      <bottom style="medium">
        <color indexed="64"/>
      </bottom>
      <diagonal/>
    </border>
    <border>
      <left/>
      <right style="medium">
        <color rgb="FFC00000"/>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C00000"/>
      </left>
      <right style="thin">
        <color rgb="FFC00000"/>
      </right>
      <top/>
      <bottom style="thin">
        <color indexed="64"/>
      </bottom>
      <diagonal/>
    </border>
    <border>
      <left style="thin">
        <color rgb="FFC00000"/>
      </left>
      <right style="thin">
        <color indexed="64"/>
      </right>
      <top/>
      <bottom style="thin">
        <color rgb="FFC00000"/>
      </bottom>
      <diagonal/>
    </border>
    <border>
      <left style="thin">
        <color rgb="FFC00000"/>
      </left>
      <right style="thin">
        <color rgb="FFC00000"/>
      </right>
      <top/>
      <bottom style="thin">
        <color indexed="64"/>
      </bottom>
      <diagonal/>
    </border>
    <border>
      <left/>
      <right style="medium">
        <color rgb="FFC00000"/>
      </right>
      <top/>
      <bottom style="thin">
        <color indexed="64"/>
      </bottom>
      <diagonal/>
    </border>
    <border>
      <left style="medium">
        <color rgb="FFC00000"/>
      </left>
      <right/>
      <top style="medium">
        <color indexed="64"/>
      </top>
      <bottom style="medium">
        <color indexed="64"/>
      </bottom>
      <diagonal/>
    </border>
    <border>
      <left/>
      <right style="medium">
        <color rgb="FFC00000"/>
      </right>
      <top style="medium">
        <color indexed="64"/>
      </top>
      <bottom style="medium">
        <color indexed="64"/>
      </bottom>
      <diagonal/>
    </border>
    <border>
      <left style="medium">
        <color indexed="64"/>
      </left>
      <right style="medium">
        <color indexed="64"/>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medium">
        <color rgb="FFFF0000"/>
      </right>
      <top style="thin">
        <color rgb="FFFF0000"/>
      </top>
      <bottom style="thin">
        <color rgb="FFFF0000"/>
      </bottom>
      <diagonal/>
    </border>
    <border>
      <left/>
      <right style="medium">
        <color rgb="FFFF0000"/>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right style="thin">
        <color indexed="64"/>
      </right>
      <top/>
      <bottom/>
      <diagonal/>
    </border>
    <border>
      <left style="thin">
        <color theme="8" tint="0.39997558519241921"/>
      </left>
      <right style="thin">
        <color theme="8" tint="0.39997558519241921"/>
      </right>
      <top style="thin">
        <color theme="8" tint="0.39997558519241921"/>
      </top>
      <bottom/>
      <diagonal/>
    </border>
    <border>
      <left style="thin">
        <color indexed="64"/>
      </left>
      <right/>
      <top style="thin">
        <color indexed="64"/>
      </top>
      <bottom/>
      <diagonal/>
    </border>
    <border>
      <left style="medium">
        <color rgb="FFFF0000"/>
      </left>
      <right style="thin">
        <color rgb="FFFF0000"/>
      </right>
      <top style="thin">
        <color rgb="FFFF0000"/>
      </top>
      <bottom/>
      <diagonal/>
    </border>
    <border>
      <left style="thin">
        <color rgb="FFFF0000"/>
      </left>
      <right style="thin">
        <color rgb="FFFF0000"/>
      </right>
      <top style="thin">
        <color rgb="FFFF0000"/>
      </top>
      <bottom/>
      <diagonal/>
    </border>
    <border>
      <left style="thin">
        <color rgb="FFFF0000"/>
      </left>
      <right style="medium">
        <color rgb="FFFF0000"/>
      </right>
      <top style="thin">
        <color rgb="FFFF0000"/>
      </top>
      <bottom/>
      <diagonal/>
    </border>
    <border>
      <left style="thin">
        <color theme="5" tint="0.39997558519241921"/>
      </left>
      <right style="thin">
        <color theme="5" tint="0.39997558519241921"/>
      </right>
      <top/>
      <bottom style="thin">
        <color theme="5" tint="0.39997558519241921"/>
      </bottom>
      <diagonal/>
    </border>
    <border>
      <left/>
      <right style="thin">
        <color rgb="FFFF0000"/>
      </right>
      <top style="medium">
        <color rgb="FFFF0000"/>
      </top>
      <bottom style="thin">
        <color rgb="FFFF0000"/>
      </bottom>
      <diagonal/>
    </border>
    <border>
      <left style="thin">
        <color rgb="FFFF0000"/>
      </left>
      <right/>
      <top style="thin">
        <color rgb="FFFF0000"/>
      </top>
      <bottom/>
      <diagonal/>
    </border>
    <border>
      <left style="thin">
        <color rgb="FFFF0000"/>
      </left>
      <right/>
      <top/>
      <bottom/>
      <diagonal/>
    </border>
    <border>
      <left style="thin">
        <color rgb="FFFF0000"/>
      </left>
      <right/>
      <top/>
      <bottom style="thin">
        <color rgb="FFFF0000"/>
      </bottom>
      <diagonal/>
    </border>
    <border>
      <left style="thin">
        <color rgb="FF00B0F0"/>
      </left>
      <right style="thin">
        <color rgb="FF00B0F0"/>
      </right>
      <top style="thin">
        <color rgb="FF00B0F0"/>
      </top>
      <bottom/>
      <diagonal/>
    </border>
    <border>
      <left style="thin">
        <color rgb="FF00B0F0"/>
      </left>
      <right style="thin">
        <color rgb="FF00B0F0"/>
      </right>
      <top/>
      <bottom/>
      <diagonal/>
    </border>
    <border>
      <left style="thin">
        <color rgb="FF00B0F0"/>
      </left>
      <right style="thin">
        <color rgb="FF00B0F0"/>
      </right>
      <top/>
      <bottom style="thin">
        <color rgb="FF00B0F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s>
  <cellStyleXfs count="8">
    <xf numFmtId="0" fontId="0" fillId="0" borderId="0"/>
    <xf numFmtId="0" fontId="6" fillId="0" borderId="0" applyNumberFormat="0" applyFill="0" applyBorder="0" applyAlignment="0" applyProtection="0"/>
    <xf numFmtId="9" fontId="7" fillId="0" borderId="0" applyFont="0" applyFill="0" applyBorder="0" applyAlignment="0" applyProtection="0"/>
    <xf numFmtId="0" fontId="3" fillId="0" borderId="0"/>
    <xf numFmtId="9" fontId="3" fillId="0" borderId="0" applyFont="0" applyFill="0" applyBorder="0" applyAlignment="0" applyProtection="0"/>
    <xf numFmtId="43" fontId="7" fillId="0" borderId="0" applyFont="0" applyFill="0" applyBorder="0" applyAlignment="0" applyProtection="0"/>
    <xf numFmtId="0" fontId="1" fillId="0" borderId="0"/>
    <xf numFmtId="9" fontId="1" fillId="0" borderId="0" applyFont="0" applyFill="0" applyBorder="0" applyAlignment="0" applyProtection="0"/>
  </cellStyleXfs>
  <cellXfs count="733">
    <xf numFmtId="0" fontId="0" fillId="0" borderId="0" xfId="0" applyFont="1" applyAlignment="1"/>
    <xf numFmtId="0" fontId="5" fillId="8" borderId="0" xfId="0" applyFont="1" applyFill="1" applyAlignment="1"/>
    <xf numFmtId="0" fontId="0" fillId="0" borderId="0" xfId="0" applyFont="1" applyAlignment="1">
      <alignment horizontal="center"/>
    </xf>
    <xf numFmtId="0" fontId="0" fillId="0" borderId="0" xfId="0" applyFont="1" applyFill="1" applyAlignment="1"/>
    <xf numFmtId="0" fontId="9" fillId="0" borderId="0" xfId="0" applyFont="1" applyAlignment="1">
      <alignment horizontal="center"/>
    </xf>
    <xf numFmtId="0" fontId="0" fillId="0" borderId="0" xfId="0" applyFont="1" applyAlignment="1">
      <alignment horizontal="center" vertical="center"/>
    </xf>
    <xf numFmtId="164" fontId="4" fillId="3" borderId="0" xfId="0" applyNumberFormat="1" applyFont="1" applyFill="1" applyAlignment="1">
      <alignment horizontal="center"/>
    </xf>
    <xf numFmtId="164" fontId="5" fillId="4" borderId="0" xfId="0" applyNumberFormat="1" applyFont="1" applyFill="1" applyAlignment="1">
      <alignment horizontal="center"/>
    </xf>
    <xf numFmtId="164" fontId="5" fillId="3" borderId="0" xfId="0" applyNumberFormat="1" applyFont="1" applyFill="1" applyAlignment="1">
      <alignment horizontal="center"/>
    </xf>
    <xf numFmtId="164" fontId="5" fillId="2" borderId="0" xfId="0" applyNumberFormat="1" applyFont="1" applyFill="1" applyAlignment="1">
      <alignment horizontal="center"/>
    </xf>
    <xf numFmtId="0" fontId="5" fillId="5" borderId="0" xfId="0" applyFont="1" applyFill="1" applyAlignment="1">
      <alignment horizontal="center"/>
    </xf>
    <xf numFmtId="0" fontId="5" fillId="6" borderId="0" xfId="0" applyFont="1" applyFill="1" applyAlignment="1">
      <alignment horizontal="center"/>
    </xf>
    <xf numFmtId="0" fontId="5" fillId="4" borderId="0" xfId="0" applyFont="1" applyFill="1" applyAlignment="1">
      <alignment horizontal="center"/>
    </xf>
    <xf numFmtId="164" fontId="5" fillId="7" borderId="0" xfId="0" applyNumberFormat="1" applyFont="1" applyFill="1" applyAlignment="1">
      <alignment horizontal="center"/>
    </xf>
    <xf numFmtId="0" fontId="3" fillId="0" borderId="0" xfId="3"/>
    <xf numFmtId="0" fontId="3" fillId="0" borderId="0" xfId="3" applyAlignment="1">
      <alignment horizontal="center" vertical="center"/>
    </xf>
    <xf numFmtId="0" fontId="8" fillId="0" borderId="0" xfId="3" applyFont="1"/>
    <xf numFmtId="0" fontId="8" fillId="0" borderId="0" xfId="3" applyFont="1" applyAlignment="1">
      <alignment horizontal="left" vertical="center"/>
    </xf>
    <xf numFmtId="164" fontId="5" fillId="0" borderId="0" xfId="0" applyNumberFormat="1" applyFont="1" applyFill="1" applyAlignment="1">
      <alignment horizontal="center"/>
    </xf>
    <xf numFmtId="0" fontId="0" fillId="0" borderId="0" xfId="0" applyFont="1" applyFill="1" applyAlignment="1">
      <alignment horizontal="center"/>
    </xf>
    <xf numFmtId="0" fontId="5" fillId="0" borderId="0" xfId="0" applyFont="1" applyFill="1" applyAlignment="1"/>
    <xf numFmtId="0" fontId="8" fillId="0" borderId="0" xfId="3" applyFont="1" applyAlignment="1">
      <alignment horizontal="center" vertical="center"/>
    </xf>
    <xf numFmtId="165" fontId="8" fillId="0" borderId="0" xfId="3" applyNumberFormat="1" applyFont="1" applyAlignment="1">
      <alignment horizontal="center" vertical="center"/>
    </xf>
    <xf numFmtId="0" fontId="3" fillId="11" borderId="0" xfId="3" applyFill="1" applyAlignment="1">
      <alignment horizontal="center" vertical="center"/>
    </xf>
    <xf numFmtId="0" fontId="3" fillId="0" borderId="0" xfId="3" applyFill="1" applyAlignment="1">
      <alignment horizontal="center" vertical="center"/>
    </xf>
    <xf numFmtId="0" fontId="3" fillId="10" borderId="0" xfId="3" applyFill="1" applyAlignment="1">
      <alignment horizontal="center" vertical="center"/>
    </xf>
    <xf numFmtId="0" fontId="3" fillId="9" borderId="0" xfId="3" applyFill="1" applyAlignment="1">
      <alignment horizontal="center" vertical="center"/>
    </xf>
    <xf numFmtId="0" fontId="3" fillId="12" borderId="0" xfId="3" applyFill="1" applyAlignment="1">
      <alignment horizontal="center" vertical="center"/>
    </xf>
    <xf numFmtId="10" fontId="3" fillId="0" borderId="0" xfId="2" applyNumberFormat="1" applyFont="1" applyAlignment="1">
      <alignment horizontal="center" vertical="center"/>
    </xf>
    <xf numFmtId="10" fontId="8" fillId="0" borderId="0" xfId="2" applyNumberFormat="1" applyFont="1" applyAlignment="1">
      <alignment horizontal="center"/>
    </xf>
    <xf numFmtId="10" fontId="3" fillId="0" borderId="0" xfId="2" applyNumberFormat="1" applyFont="1" applyAlignment="1">
      <alignment horizontal="center"/>
    </xf>
    <xf numFmtId="165" fontId="3" fillId="0" borderId="0" xfId="2" applyNumberFormat="1" applyFont="1" applyAlignment="1">
      <alignment horizontal="center" vertical="center"/>
    </xf>
    <xf numFmtId="165" fontId="8" fillId="0" borderId="0" xfId="2" applyNumberFormat="1" applyFont="1" applyAlignment="1">
      <alignment horizontal="center"/>
    </xf>
    <xf numFmtId="165" fontId="3" fillId="0" borderId="0" xfId="2" applyNumberFormat="1" applyFont="1" applyAlignment="1">
      <alignment horizontal="center"/>
    </xf>
    <xf numFmtId="2" fontId="8" fillId="0" borderId="0" xfId="2" applyNumberFormat="1" applyFont="1" applyAlignment="1">
      <alignment horizontal="center"/>
    </xf>
    <xf numFmtId="3" fontId="8" fillId="0" borderId="0" xfId="2" applyNumberFormat="1" applyFont="1" applyAlignment="1">
      <alignment horizontal="center"/>
    </xf>
    <xf numFmtId="3" fontId="3" fillId="0" borderId="0" xfId="2" applyNumberFormat="1" applyFont="1" applyAlignment="1">
      <alignment horizontal="center"/>
    </xf>
    <xf numFmtId="0" fontId="13" fillId="0" borderId="0" xfId="3" applyFont="1"/>
    <xf numFmtId="0" fontId="3" fillId="0" borderId="1" xfId="3" applyBorder="1"/>
    <xf numFmtId="0" fontId="8" fillId="0" borderId="1" xfId="3" applyFont="1" applyBorder="1"/>
    <xf numFmtId="0" fontId="3" fillId="0" borderId="1" xfId="3" applyFill="1" applyBorder="1"/>
    <xf numFmtId="165" fontId="16" fillId="0" borderId="0" xfId="2" applyNumberFormat="1" applyFont="1" applyAlignment="1">
      <alignment horizontal="center" vertical="center"/>
    </xf>
    <xf numFmtId="165" fontId="16" fillId="0" borderId="0" xfId="2" applyNumberFormat="1" applyFont="1" applyAlignment="1">
      <alignment horizontal="center"/>
    </xf>
    <xf numFmtId="0" fontId="17" fillId="0" borderId="0" xfId="3" applyFont="1" applyAlignment="1">
      <alignment horizontal="center" vertical="center"/>
    </xf>
    <xf numFmtId="0" fontId="9" fillId="0" borderId="0" xfId="0" applyFont="1" applyAlignment="1"/>
    <xf numFmtId="0" fontId="20" fillId="0" borderId="0" xfId="0" applyFont="1" applyAlignment="1">
      <alignment horizontal="center"/>
    </xf>
    <xf numFmtId="10" fontId="17" fillId="0" borderId="0" xfId="2" applyNumberFormat="1" applyFont="1" applyAlignment="1">
      <alignment horizontal="center"/>
    </xf>
    <xf numFmtId="3" fontId="17" fillId="0" borderId="0" xfId="2" applyNumberFormat="1" applyFont="1" applyAlignment="1">
      <alignment horizontal="center"/>
    </xf>
    <xf numFmtId="0" fontId="3" fillId="0" borderId="2" xfId="3" applyBorder="1"/>
    <xf numFmtId="0" fontId="19" fillId="0" borderId="3" xfId="0" applyFont="1" applyBorder="1" applyAlignment="1">
      <alignment horizontal="center" vertical="center"/>
    </xf>
    <xf numFmtId="0" fontId="20" fillId="0" borderId="4" xfId="0" applyFont="1" applyBorder="1" applyAlignment="1">
      <alignment horizontal="center" vertical="center"/>
    </xf>
    <xf numFmtId="0" fontId="17" fillId="0" borderId="4" xfId="3" applyFont="1" applyBorder="1" applyAlignment="1">
      <alignment horizontal="center" vertical="center"/>
    </xf>
    <xf numFmtId="10" fontId="17" fillId="0" borderId="4" xfId="2" applyNumberFormat="1" applyFont="1" applyBorder="1" applyAlignment="1">
      <alignment horizontal="center" vertical="center"/>
    </xf>
    <xf numFmtId="3" fontId="17" fillId="0" borderId="4" xfId="2" applyNumberFormat="1" applyFont="1" applyBorder="1" applyAlignment="1">
      <alignment horizontal="center" vertical="center"/>
    </xf>
    <xf numFmtId="165" fontId="15" fillId="0" borderId="4" xfId="2" applyNumberFormat="1" applyFont="1" applyBorder="1" applyAlignment="1">
      <alignment horizontal="center" vertical="center"/>
    </xf>
    <xf numFmtId="165" fontId="13" fillId="0" borderId="4" xfId="3" applyNumberFormat="1" applyFont="1" applyBorder="1" applyAlignment="1">
      <alignment horizontal="center" vertical="center"/>
    </xf>
    <xf numFmtId="165" fontId="17" fillId="0" borderId="4" xfId="3" applyNumberFormat="1" applyFont="1" applyBorder="1" applyAlignment="1">
      <alignment horizontal="center" vertical="center"/>
    </xf>
    <xf numFmtId="0" fontId="13" fillId="0" borderId="5" xfId="3" applyFont="1" applyBorder="1"/>
    <xf numFmtId="0" fontId="3" fillId="12" borderId="1" xfId="3" applyFill="1" applyBorder="1"/>
    <xf numFmtId="0" fontId="12" fillId="0" borderId="1" xfId="3" applyFont="1" applyFill="1" applyBorder="1"/>
    <xf numFmtId="0" fontId="3" fillId="9" borderId="1" xfId="3" applyFill="1" applyBorder="1"/>
    <xf numFmtId="0" fontId="3" fillId="10" borderId="1" xfId="3" applyFill="1" applyBorder="1"/>
    <xf numFmtId="0" fontId="17" fillId="0" borderId="0" xfId="3" applyFont="1" applyAlignment="1">
      <alignment vertical="center"/>
    </xf>
    <xf numFmtId="0" fontId="3" fillId="0" borderId="6" xfId="3" applyBorder="1" applyAlignment="1">
      <alignment horizontal="center" vertical="center"/>
    </xf>
    <xf numFmtId="0" fontId="3" fillId="0" borderId="2" xfId="3" applyFill="1" applyBorder="1"/>
    <xf numFmtId="10" fontId="21" fillId="0" borderId="0" xfId="2" applyNumberFormat="1" applyFont="1" applyAlignment="1">
      <alignment horizontal="center" vertical="center"/>
    </xf>
    <xf numFmtId="3" fontId="21" fillId="0" borderId="0" xfId="5" applyNumberFormat="1" applyFont="1" applyAlignment="1">
      <alignment horizontal="center" vertical="center"/>
    </xf>
    <xf numFmtId="0" fontId="21" fillId="0" borderId="0" xfId="3" applyFont="1" applyAlignment="1">
      <alignment horizontal="center" vertical="center"/>
    </xf>
    <xf numFmtId="165" fontId="21" fillId="0" borderId="0" xfId="2" applyNumberFormat="1" applyFont="1" applyAlignment="1">
      <alignment horizontal="center" vertical="center"/>
    </xf>
    <xf numFmtId="1" fontId="21" fillId="0" borderId="0" xfId="2" applyNumberFormat="1" applyFont="1" applyAlignment="1">
      <alignment horizontal="center" vertical="center"/>
    </xf>
    <xf numFmtId="2" fontId="21" fillId="0" borderId="0" xfId="2" applyNumberFormat="1" applyFont="1" applyAlignment="1">
      <alignment horizontal="center" vertical="center"/>
    </xf>
    <xf numFmtId="10" fontId="21" fillId="0" borderId="0" xfId="2" applyNumberFormat="1" applyFont="1" applyAlignment="1">
      <alignment horizontal="center"/>
    </xf>
    <xf numFmtId="165" fontId="21" fillId="0" borderId="0" xfId="2" applyNumberFormat="1" applyFont="1" applyAlignment="1">
      <alignment horizontal="center"/>
    </xf>
    <xf numFmtId="1" fontId="21" fillId="0" borderId="0" xfId="2" applyNumberFormat="1" applyFont="1" applyAlignment="1">
      <alignment horizontal="center"/>
    </xf>
    <xf numFmtId="0" fontId="23" fillId="0" borderId="0" xfId="3" applyFont="1" applyAlignment="1">
      <alignment horizontal="center" vertical="center"/>
    </xf>
    <xf numFmtId="0" fontId="25" fillId="0" borderId="0" xfId="3" applyFont="1" applyAlignment="1">
      <alignment horizontal="center" vertical="center"/>
    </xf>
    <xf numFmtId="0" fontId="27" fillId="0" borderId="0" xfId="3" applyFont="1" applyAlignment="1">
      <alignment horizontal="center" vertical="center"/>
    </xf>
    <xf numFmtId="0" fontId="28" fillId="0" borderId="0" xfId="3" applyFont="1" applyAlignment="1">
      <alignment horizontal="center" vertical="center"/>
    </xf>
    <xf numFmtId="0" fontId="3" fillId="0" borderId="7" xfId="3" applyBorder="1"/>
    <xf numFmtId="0" fontId="3" fillId="0" borderId="8" xfId="3" applyBorder="1"/>
    <xf numFmtId="0" fontId="3" fillId="12" borderId="8" xfId="3" applyFill="1" applyBorder="1"/>
    <xf numFmtId="0" fontId="3" fillId="9" borderId="8" xfId="3" applyFill="1" applyBorder="1"/>
    <xf numFmtId="0" fontId="3" fillId="0" borderId="9" xfId="3" applyBorder="1"/>
    <xf numFmtId="0" fontId="3" fillId="0" borderId="10" xfId="3" applyBorder="1"/>
    <xf numFmtId="0" fontId="3" fillId="12" borderId="10" xfId="3" applyFill="1" applyBorder="1"/>
    <xf numFmtId="0" fontId="3" fillId="0" borderId="12" xfId="3" applyBorder="1"/>
    <xf numFmtId="0" fontId="3" fillId="0" borderId="14" xfId="3" applyBorder="1"/>
    <xf numFmtId="0" fontId="3" fillId="0" borderId="15" xfId="3" applyBorder="1"/>
    <xf numFmtId="0" fontId="3" fillId="0" borderId="16" xfId="3" applyBorder="1"/>
    <xf numFmtId="0" fontId="3" fillId="0" borderId="17" xfId="3" applyBorder="1"/>
    <xf numFmtId="0" fontId="3" fillId="12" borderId="12" xfId="3" applyFill="1" applyBorder="1"/>
    <xf numFmtId="0" fontId="3" fillId="9" borderId="12" xfId="3" applyFill="1" applyBorder="1"/>
    <xf numFmtId="0" fontId="3" fillId="0" borderId="18" xfId="3" applyBorder="1"/>
    <xf numFmtId="0" fontId="3" fillId="13" borderId="19" xfId="3" applyFill="1" applyBorder="1"/>
    <xf numFmtId="0" fontId="3" fillId="0" borderId="13" xfId="3" applyBorder="1"/>
    <xf numFmtId="0" fontId="3" fillId="0" borderId="20" xfId="3" applyBorder="1"/>
    <xf numFmtId="0" fontId="3" fillId="0" borderId="21" xfId="3" applyBorder="1"/>
    <xf numFmtId="0" fontId="3" fillId="12" borderId="21" xfId="3" applyFill="1" applyBorder="1"/>
    <xf numFmtId="0" fontId="3" fillId="9" borderId="21" xfId="3" applyFill="1" applyBorder="1"/>
    <xf numFmtId="0" fontId="3" fillId="0" borderId="22" xfId="3" applyBorder="1"/>
    <xf numFmtId="0" fontId="3" fillId="0" borderId="23" xfId="3" applyBorder="1"/>
    <xf numFmtId="0" fontId="3" fillId="0" borderId="24" xfId="3" applyBorder="1"/>
    <xf numFmtId="0" fontId="3" fillId="0" borderId="25" xfId="3" applyBorder="1"/>
    <xf numFmtId="0" fontId="3" fillId="0" borderId="26" xfId="3" applyBorder="1"/>
    <xf numFmtId="0" fontId="3" fillId="12" borderId="26" xfId="3" applyFill="1" applyBorder="1"/>
    <xf numFmtId="0" fontId="3" fillId="0" borderId="27" xfId="3" applyBorder="1"/>
    <xf numFmtId="0" fontId="3" fillId="0" borderId="28" xfId="3" applyBorder="1"/>
    <xf numFmtId="0" fontId="3" fillId="0" borderId="29" xfId="3" applyBorder="1"/>
    <xf numFmtId="0" fontId="3" fillId="0" borderId="30" xfId="3" applyBorder="1"/>
    <xf numFmtId="0" fontId="3" fillId="0" borderId="31" xfId="3" applyBorder="1"/>
    <xf numFmtId="165" fontId="17" fillId="0" borderId="6" xfId="3" applyNumberFormat="1" applyFont="1" applyBorder="1" applyAlignment="1">
      <alignment horizontal="center" vertical="center"/>
    </xf>
    <xf numFmtId="165" fontId="31" fillId="0" borderId="32" xfId="3" applyNumberFormat="1" applyFont="1" applyBorder="1" applyAlignment="1">
      <alignment horizontal="center" vertical="center"/>
    </xf>
    <xf numFmtId="165" fontId="31" fillId="0" borderId="0" xfId="3" applyNumberFormat="1" applyFont="1" applyBorder="1" applyAlignment="1">
      <alignment horizontal="center" vertical="center"/>
    </xf>
    <xf numFmtId="165" fontId="31" fillId="0" borderId="33" xfId="3" applyNumberFormat="1" applyFont="1" applyBorder="1" applyAlignment="1">
      <alignment horizontal="center" vertical="center"/>
    </xf>
    <xf numFmtId="165" fontId="45" fillId="0" borderId="0" xfId="2" applyNumberFormat="1" applyFont="1" applyAlignment="1">
      <alignment horizontal="center" vertical="center"/>
    </xf>
    <xf numFmtId="10" fontId="46" fillId="0" borderId="0" xfId="2" applyNumberFormat="1" applyFont="1" applyAlignment="1">
      <alignment horizontal="center" vertical="center"/>
    </xf>
    <xf numFmtId="165" fontId="46" fillId="0" borderId="0" xfId="2" applyNumberFormat="1" applyFont="1" applyAlignment="1">
      <alignment horizontal="center" vertical="center"/>
    </xf>
    <xf numFmtId="165" fontId="47" fillId="0" borderId="0" xfId="2" applyNumberFormat="1" applyFont="1" applyAlignment="1">
      <alignment horizontal="center"/>
    </xf>
    <xf numFmtId="10" fontId="24" fillId="0" borderId="0" xfId="2" applyNumberFormat="1" applyFont="1" applyAlignment="1">
      <alignment horizontal="center"/>
    </xf>
    <xf numFmtId="165" fontId="24" fillId="0" borderId="0" xfId="2" applyNumberFormat="1" applyFont="1" applyAlignment="1">
      <alignment horizontal="center"/>
    </xf>
    <xf numFmtId="165" fontId="48" fillId="0" borderId="0" xfId="2" applyNumberFormat="1" applyFont="1" applyAlignment="1">
      <alignment horizontal="center"/>
    </xf>
    <xf numFmtId="10" fontId="26" fillId="0" borderId="0" xfId="2" applyNumberFormat="1" applyFont="1" applyAlignment="1">
      <alignment horizontal="center"/>
    </xf>
    <xf numFmtId="165" fontId="26" fillId="0" borderId="0" xfId="2" applyNumberFormat="1" applyFont="1" applyAlignment="1">
      <alignment horizontal="center"/>
    </xf>
    <xf numFmtId="165" fontId="49" fillId="0" borderId="0" xfId="2" applyNumberFormat="1" applyFont="1" applyFill="1" applyAlignment="1">
      <alignment horizontal="center"/>
    </xf>
    <xf numFmtId="10" fontId="12" fillId="0" borderId="0" xfId="2" applyNumberFormat="1" applyFont="1" applyFill="1" applyAlignment="1">
      <alignment horizontal="center"/>
    </xf>
    <xf numFmtId="165" fontId="12" fillId="0" borderId="0" xfId="2" applyNumberFormat="1" applyFont="1" applyFill="1" applyAlignment="1">
      <alignment horizontal="center"/>
    </xf>
    <xf numFmtId="165" fontId="50" fillId="0" borderId="0" xfId="2" applyNumberFormat="1" applyFont="1" applyAlignment="1">
      <alignment horizontal="center" vertical="center"/>
    </xf>
    <xf numFmtId="10" fontId="51" fillId="0" borderId="0" xfId="2" applyNumberFormat="1" applyFont="1" applyAlignment="1">
      <alignment horizontal="center"/>
    </xf>
    <xf numFmtId="165" fontId="51" fillId="0" borderId="0" xfId="2" applyNumberFormat="1" applyFont="1" applyAlignment="1">
      <alignment horizontal="center"/>
    </xf>
    <xf numFmtId="0" fontId="20" fillId="0" borderId="0" xfId="0" applyFont="1" applyAlignment="1"/>
    <xf numFmtId="0" fontId="17" fillId="0" borderId="0" xfId="3" applyFont="1"/>
    <xf numFmtId="165" fontId="17" fillId="0" borderId="0" xfId="2" applyNumberFormat="1" applyFont="1" applyAlignment="1">
      <alignment horizontal="center"/>
    </xf>
    <xf numFmtId="2" fontId="17" fillId="0" borderId="0" xfId="2" applyNumberFormat="1" applyFont="1" applyAlignment="1">
      <alignment horizontal="center"/>
    </xf>
    <xf numFmtId="165" fontId="52" fillId="0" borderId="4" xfId="2" applyNumberFormat="1" applyFont="1" applyBorder="1" applyAlignment="1">
      <alignment horizontal="center" vertical="center"/>
    </xf>
    <xf numFmtId="165" fontId="53" fillId="0" borderId="4" xfId="2" applyNumberFormat="1" applyFont="1" applyBorder="1" applyAlignment="1">
      <alignment horizontal="center" vertical="center"/>
    </xf>
    <xf numFmtId="165" fontId="54" fillId="0" borderId="4" xfId="2" applyNumberFormat="1" applyFont="1" applyBorder="1" applyAlignment="1">
      <alignment horizontal="center" vertical="center"/>
    </xf>
    <xf numFmtId="10" fontId="17" fillId="0" borderId="5" xfId="2" applyNumberFormat="1" applyFont="1" applyBorder="1" applyAlignment="1">
      <alignment horizontal="center" vertical="center"/>
    </xf>
    <xf numFmtId="0" fontId="17" fillId="0" borderId="3" xfId="3" applyFont="1" applyBorder="1" applyAlignment="1">
      <alignment horizontal="center" vertical="center"/>
    </xf>
    <xf numFmtId="0" fontId="20" fillId="0" borderId="5" xfId="0" applyFont="1" applyBorder="1" applyAlignment="1">
      <alignment horizontal="center" vertical="center"/>
    </xf>
    <xf numFmtId="165" fontId="52" fillId="0" borderId="3" xfId="2" applyNumberFormat="1" applyFont="1" applyBorder="1" applyAlignment="1">
      <alignment horizontal="center" vertical="center"/>
    </xf>
    <xf numFmtId="165" fontId="15" fillId="0" borderId="5" xfId="2" applyNumberFormat="1" applyFont="1" applyBorder="1" applyAlignment="1">
      <alignment horizontal="center" vertical="center"/>
    </xf>
    <xf numFmtId="165" fontId="14" fillId="0" borderId="5" xfId="2" applyNumberFormat="1" applyFont="1" applyBorder="1" applyAlignment="1">
      <alignment horizontal="center" vertical="center"/>
    </xf>
    <xf numFmtId="0" fontId="3" fillId="0" borderId="38" xfId="3" applyBorder="1" applyAlignment="1">
      <alignment horizontal="center" vertical="center"/>
    </xf>
    <xf numFmtId="0" fontId="3" fillId="0" borderId="0" xfId="3" applyBorder="1" applyAlignment="1">
      <alignment horizontal="center" vertical="center"/>
    </xf>
    <xf numFmtId="0" fontId="3" fillId="0" borderId="39" xfId="3" applyBorder="1" applyAlignment="1">
      <alignment horizontal="center" vertical="center"/>
    </xf>
    <xf numFmtId="0" fontId="3" fillId="0" borderId="36" xfId="3" applyBorder="1" applyAlignment="1">
      <alignment horizontal="center" vertical="center"/>
    </xf>
    <xf numFmtId="0" fontId="3" fillId="0" borderId="37" xfId="3" applyBorder="1" applyAlignment="1">
      <alignment horizontal="center" vertical="center"/>
    </xf>
    <xf numFmtId="165" fontId="8" fillId="0" borderId="3" xfId="3" applyNumberFormat="1" applyFont="1" applyBorder="1" applyAlignment="1">
      <alignment horizontal="center" vertical="center"/>
    </xf>
    <xf numFmtId="165" fontId="8" fillId="0" borderId="4" xfId="3" applyNumberFormat="1" applyFont="1" applyBorder="1" applyAlignment="1">
      <alignment horizontal="center" vertical="center"/>
    </xf>
    <xf numFmtId="165" fontId="8" fillId="0" borderId="5" xfId="3" applyNumberFormat="1" applyFont="1" applyBorder="1" applyAlignment="1">
      <alignment horizontal="center" vertical="center"/>
    </xf>
    <xf numFmtId="0" fontId="8" fillId="0" borderId="2" xfId="3" applyFont="1" applyBorder="1"/>
    <xf numFmtId="0" fontId="8" fillId="0" borderId="9" xfId="3" applyFont="1" applyBorder="1"/>
    <xf numFmtId="0" fontId="3" fillId="12" borderId="2" xfId="3" applyFill="1" applyBorder="1"/>
    <xf numFmtId="0" fontId="12" fillId="0" borderId="2" xfId="3" applyFont="1" applyFill="1" applyBorder="1"/>
    <xf numFmtId="0" fontId="3" fillId="0" borderId="42" xfId="3" applyBorder="1"/>
    <xf numFmtId="0" fontId="3" fillId="0" borderId="41" xfId="3" applyBorder="1"/>
    <xf numFmtId="0" fontId="3" fillId="0" borderId="40" xfId="3" applyBorder="1"/>
    <xf numFmtId="0" fontId="3" fillId="0" borderId="44" xfId="3" applyBorder="1"/>
    <xf numFmtId="0" fontId="3" fillId="0" borderId="10" xfId="3" applyFill="1" applyBorder="1"/>
    <xf numFmtId="0" fontId="8" fillId="0" borderId="38" xfId="3" applyFont="1" applyBorder="1" applyAlignment="1">
      <alignment horizontal="left" vertical="center"/>
    </xf>
    <xf numFmtId="0" fontId="3" fillId="11" borderId="0" xfId="3" applyFill="1" applyBorder="1" applyAlignment="1">
      <alignment horizontal="center" vertical="center"/>
    </xf>
    <xf numFmtId="0" fontId="3" fillId="10" borderId="0" xfId="3" applyFill="1" applyBorder="1" applyAlignment="1">
      <alignment horizontal="center" vertical="center"/>
    </xf>
    <xf numFmtId="0" fontId="3" fillId="9" borderId="0" xfId="3" applyFill="1" applyBorder="1" applyAlignment="1">
      <alignment horizontal="center" vertical="center"/>
    </xf>
    <xf numFmtId="0" fontId="8" fillId="11" borderId="0" xfId="3" applyFont="1" applyFill="1" applyBorder="1" applyAlignment="1">
      <alignment horizontal="center" vertical="center"/>
    </xf>
    <xf numFmtId="0" fontId="8" fillId="0" borderId="0" xfId="3" applyFont="1" applyBorder="1" applyAlignment="1">
      <alignment horizontal="center" vertical="center"/>
    </xf>
    <xf numFmtId="0" fontId="8" fillId="9" borderId="0" xfId="3" applyFont="1" applyFill="1" applyBorder="1" applyAlignment="1">
      <alignment horizontal="center" vertical="center"/>
    </xf>
    <xf numFmtId="0" fontId="8" fillId="0" borderId="39" xfId="3" applyFont="1" applyBorder="1" applyAlignment="1">
      <alignment horizontal="center" vertical="center"/>
    </xf>
    <xf numFmtId="0" fontId="3" fillId="0" borderId="0" xfId="3" applyFill="1" applyBorder="1" applyAlignment="1">
      <alignment horizontal="center" vertical="center"/>
    </xf>
    <xf numFmtId="0" fontId="3" fillId="9" borderId="39" xfId="3" applyFill="1" applyBorder="1" applyAlignment="1">
      <alignment horizontal="center" vertical="center"/>
    </xf>
    <xf numFmtId="0" fontId="8" fillId="0" borderId="38" xfId="3" applyFont="1" applyBorder="1"/>
    <xf numFmtId="0" fontId="3" fillId="10" borderId="39" xfId="3" applyFill="1" applyBorder="1" applyAlignment="1">
      <alignment horizontal="center" vertical="center"/>
    </xf>
    <xf numFmtId="0" fontId="8" fillId="0" borderId="36" xfId="3" applyFont="1" applyBorder="1" applyAlignment="1">
      <alignment horizontal="left" vertical="center"/>
    </xf>
    <xf numFmtId="0" fontId="3" fillId="11" borderId="6" xfId="3" applyFill="1" applyBorder="1" applyAlignment="1">
      <alignment horizontal="center" vertical="center"/>
    </xf>
    <xf numFmtId="165" fontId="52" fillId="0" borderId="5" xfId="2" applyNumberFormat="1" applyFont="1" applyBorder="1" applyAlignment="1">
      <alignment horizontal="center" vertical="center"/>
    </xf>
    <xf numFmtId="165" fontId="54" fillId="0" borderId="4" xfId="2" quotePrefix="1" applyNumberFormat="1" applyFont="1" applyBorder="1" applyAlignment="1">
      <alignment horizontal="center" vertical="center"/>
    </xf>
    <xf numFmtId="0" fontId="56" fillId="0" borderId="3" xfId="0" applyFont="1" applyBorder="1" applyAlignment="1">
      <alignment horizontal="center" vertical="center"/>
    </xf>
    <xf numFmtId="0" fontId="40" fillId="0" borderId="4" xfId="0" applyFont="1" applyBorder="1" applyAlignment="1">
      <alignment horizontal="center" vertical="center"/>
    </xf>
    <xf numFmtId="0" fontId="3" fillId="0" borderId="11" xfId="3" applyBorder="1"/>
    <xf numFmtId="0" fontId="3" fillId="0" borderId="35" xfId="3" applyBorder="1"/>
    <xf numFmtId="0" fontId="3" fillId="0" borderId="0" xfId="3" applyBorder="1"/>
    <xf numFmtId="0" fontId="3" fillId="0" borderId="39" xfId="3" applyBorder="1"/>
    <xf numFmtId="164" fontId="5" fillId="3" borderId="38" xfId="0" applyNumberFormat="1" applyFont="1" applyFill="1" applyBorder="1" applyAlignment="1">
      <alignment horizontal="center"/>
    </xf>
    <xf numFmtId="0" fontId="0" fillId="0" borderId="0" xfId="0" applyFont="1" applyBorder="1" applyAlignment="1">
      <alignment horizontal="center"/>
    </xf>
    <xf numFmtId="0" fontId="0" fillId="0" borderId="0" xfId="0" applyFont="1" applyBorder="1" applyAlignment="1"/>
    <xf numFmtId="165" fontId="21" fillId="0" borderId="0" xfId="2" applyNumberFormat="1" applyFont="1" applyBorder="1" applyAlignment="1">
      <alignment horizontal="center" vertical="center"/>
    </xf>
    <xf numFmtId="1" fontId="21" fillId="0" borderId="0" xfId="2" applyNumberFormat="1" applyFont="1" applyBorder="1" applyAlignment="1">
      <alignment horizontal="center" vertical="center"/>
    </xf>
    <xf numFmtId="166" fontId="3" fillId="0" borderId="39" xfId="3" applyNumberFormat="1" applyBorder="1" applyAlignment="1">
      <alignment horizontal="center" vertical="center"/>
    </xf>
    <xf numFmtId="164" fontId="5" fillId="4" borderId="38" xfId="0" applyNumberFormat="1" applyFont="1" applyFill="1" applyBorder="1" applyAlignment="1">
      <alignment horizontal="center"/>
    </xf>
    <xf numFmtId="0" fontId="5" fillId="4" borderId="0" xfId="0" applyFont="1" applyFill="1" applyBorder="1" applyAlignment="1">
      <alignment horizontal="center"/>
    </xf>
    <xf numFmtId="164" fontId="5" fillId="2" borderId="0" xfId="0" applyNumberFormat="1" applyFont="1" applyFill="1" applyBorder="1" applyAlignment="1">
      <alignment horizontal="center"/>
    </xf>
    <xf numFmtId="164" fontId="4" fillId="3" borderId="38" xfId="0" applyNumberFormat="1" applyFont="1" applyFill="1" applyBorder="1" applyAlignment="1">
      <alignment horizontal="center"/>
    </xf>
    <xf numFmtId="164" fontId="5" fillId="3" borderId="0" xfId="0" applyNumberFormat="1" applyFont="1" applyFill="1" applyBorder="1" applyAlignment="1">
      <alignment horizontal="center"/>
    </xf>
    <xf numFmtId="0" fontId="5" fillId="8" borderId="0" xfId="0" applyFont="1" applyFill="1" applyBorder="1" applyAlignment="1"/>
    <xf numFmtId="0" fontId="5" fillId="4" borderId="38" xfId="0" applyFont="1" applyFill="1" applyBorder="1" applyAlignment="1">
      <alignment horizontal="center"/>
    </xf>
    <xf numFmtId="0" fontId="5" fillId="6" borderId="38" xfId="0" applyFont="1" applyFill="1" applyBorder="1" applyAlignment="1">
      <alignment horizontal="center"/>
    </xf>
    <xf numFmtId="164" fontId="5" fillId="7" borderId="0" xfId="0" applyNumberFormat="1" applyFont="1" applyFill="1" applyBorder="1" applyAlignment="1">
      <alignment horizontal="center"/>
    </xf>
    <xf numFmtId="164" fontId="4" fillId="3" borderId="0" xfId="0" applyNumberFormat="1" applyFont="1" applyFill="1" applyBorder="1" applyAlignment="1">
      <alignment horizontal="center"/>
    </xf>
    <xf numFmtId="165" fontId="21" fillId="0" borderId="0" xfId="2" applyNumberFormat="1" applyFont="1" applyBorder="1" applyAlignment="1">
      <alignment horizontal="center"/>
    </xf>
    <xf numFmtId="1" fontId="21" fillId="0" borderId="0" xfId="2" applyNumberFormat="1" applyFont="1" applyBorder="1" applyAlignment="1">
      <alignment horizontal="center"/>
    </xf>
    <xf numFmtId="164" fontId="5" fillId="7" borderId="38" xfId="0" applyNumberFormat="1" applyFont="1" applyFill="1" applyBorder="1" applyAlignment="1">
      <alignment horizontal="center"/>
    </xf>
    <xf numFmtId="0" fontId="5" fillId="5" borderId="38" xfId="0" applyFont="1" applyFill="1" applyBorder="1" applyAlignment="1">
      <alignment horizontal="center"/>
    </xf>
    <xf numFmtId="164" fontId="5" fillId="0" borderId="38" xfId="0" applyNumberFormat="1" applyFont="1" applyFill="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xf numFmtId="164" fontId="5" fillId="0" borderId="0" xfId="0" applyNumberFormat="1" applyFont="1" applyFill="1" applyBorder="1" applyAlignment="1">
      <alignment horizontal="center"/>
    </xf>
    <xf numFmtId="0" fontId="5" fillId="0" borderId="0" xfId="0" applyFont="1" applyFill="1" applyBorder="1" applyAlignment="1"/>
    <xf numFmtId="164" fontId="5" fillId="3" borderId="36" xfId="0" applyNumberFormat="1" applyFont="1" applyFill="1" applyBorder="1" applyAlignment="1">
      <alignment horizontal="center"/>
    </xf>
    <xf numFmtId="0" fontId="0" fillId="0" borderId="6" xfId="0" applyFont="1" applyBorder="1" applyAlignment="1">
      <alignment horizontal="center"/>
    </xf>
    <xf numFmtId="0" fontId="0" fillId="0" borderId="6" xfId="0" applyFont="1" applyBorder="1" applyAlignment="1"/>
    <xf numFmtId="165" fontId="21" fillId="0" borderId="6" xfId="2" applyNumberFormat="1" applyFont="1" applyBorder="1" applyAlignment="1">
      <alignment horizontal="center" vertical="center"/>
    </xf>
    <xf numFmtId="1" fontId="21" fillId="0" borderId="6" xfId="2" applyNumberFormat="1" applyFont="1" applyBorder="1" applyAlignment="1">
      <alignment horizontal="center" vertical="center"/>
    </xf>
    <xf numFmtId="0" fontId="3" fillId="0" borderId="47" xfId="3" applyBorder="1"/>
    <xf numFmtId="0" fontId="3" fillId="0" borderId="48" xfId="3" applyBorder="1"/>
    <xf numFmtId="0" fontId="3" fillId="10" borderId="48" xfId="3" applyFill="1" applyBorder="1"/>
    <xf numFmtId="0" fontId="3" fillId="0" borderId="49" xfId="3" applyBorder="1"/>
    <xf numFmtId="0" fontId="3" fillId="0" borderId="50" xfId="3" applyBorder="1"/>
    <xf numFmtId="0" fontId="3" fillId="0" borderId="51" xfId="3" applyBorder="1"/>
    <xf numFmtId="0" fontId="3" fillId="0" borderId="52" xfId="3" applyBorder="1"/>
    <xf numFmtId="0" fontId="3" fillId="0" borderId="53" xfId="3" applyBorder="1"/>
    <xf numFmtId="166" fontId="3" fillId="0" borderId="37" xfId="3" applyNumberFormat="1" applyBorder="1" applyAlignment="1">
      <alignment horizontal="center" vertical="center"/>
    </xf>
    <xf numFmtId="0" fontId="8" fillId="12" borderId="0" xfId="3" applyFont="1" applyFill="1" applyBorder="1" applyAlignment="1">
      <alignment horizontal="center" vertical="center"/>
    </xf>
    <xf numFmtId="0" fontId="8" fillId="0" borderId="0" xfId="3" applyFont="1" applyFill="1" applyBorder="1" applyAlignment="1">
      <alignment horizontal="center" vertical="center"/>
    </xf>
    <xf numFmtId="0" fontId="8" fillId="0" borderId="54" xfId="3" applyFont="1" applyBorder="1"/>
    <xf numFmtId="0" fontId="8" fillId="0" borderId="55" xfId="3" applyFont="1" applyBorder="1"/>
    <xf numFmtId="0" fontId="3" fillId="0" borderId="57" xfId="3" applyBorder="1"/>
    <xf numFmtId="0" fontId="3" fillId="0" borderId="59" xfId="3" applyBorder="1"/>
    <xf numFmtId="0" fontId="3" fillId="0" borderId="60" xfId="3" applyBorder="1"/>
    <xf numFmtId="165" fontId="16" fillId="0" borderId="4" xfId="2" applyNumberFormat="1" applyFont="1" applyBorder="1" applyAlignment="1">
      <alignment horizontal="center"/>
    </xf>
    <xf numFmtId="165" fontId="31" fillId="0" borderId="61" xfId="3" applyNumberFormat="1" applyFont="1" applyBorder="1" applyAlignment="1">
      <alignment horizontal="center" vertical="center"/>
    </xf>
    <xf numFmtId="165" fontId="31" fillId="0" borderId="4" xfId="3" applyNumberFormat="1" applyFont="1" applyBorder="1" applyAlignment="1">
      <alignment horizontal="center" vertical="center"/>
    </xf>
    <xf numFmtId="165" fontId="31" fillId="0" borderId="62" xfId="3" applyNumberFormat="1" applyFont="1" applyBorder="1" applyAlignment="1">
      <alignment horizontal="center" vertical="center"/>
    </xf>
    <xf numFmtId="0" fontId="42" fillId="0" borderId="0" xfId="3" applyFont="1" applyAlignment="1">
      <alignment vertical="center"/>
    </xf>
    <xf numFmtId="0" fontId="38" fillId="0" borderId="0" xfId="3" applyFont="1" applyAlignment="1">
      <alignment vertical="center"/>
    </xf>
    <xf numFmtId="0" fontId="31" fillId="0" borderId="0" xfId="3" applyFont="1" applyFill="1" applyAlignment="1">
      <alignment vertical="center"/>
    </xf>
    <xf numFmtId="0" fontId="35" fillId="0" borderId="0" xfId="3" applyFont="1" applyAlignment="1">
      <alignment vertical="center"/>
    </xf>
    <xf numFmtId="0" fontId="33" fillId="0" borderId="0" xfId="3" applyFont="1" applyAlignment="1">
      <alignment vertical="center"/>
    </xf>
    <xf numFmtId="0" fontId="60" fillId="0" borderId="0" xfId="3" applyFont="1" applyAlignment="1">
      <alignment horizontal="center" vertical="center"/>
    </xf>
    <xf numFmtId="0" fontId="57" fillId="0" borderId="0" xfId="3" applyFont="1" applyAlignment="1">
      <alignment horizontal="center" vertical="center"/>
    </xf>
    <xf numFmtId="0" fontId="61" fillId="0" borderId="0" xfId="3" applyFont="1" applyAlignment="1">
      <alignment horizontal="center" vertical="center"/>
    </xf>
    <xf numFmtId="0" fontId="62" fillId="0" borderId="0" xfId="3" applyFont="1" applyAlignment="1">
      <alignment horizontal="center" vertical="center"/>
    </xf>
    <xf numFmtId="0" fontId="63" fillId="0" borderId="0" xfId="3" applyFont="1" applyAlignment="1">
      <alignment horizontal="center" vertical="center"/>
    </xf>
    <xf numFmtId="165" fontId="64" fillId="0" borderId="0" xfId="2" applyNumberFormat="1" applyFont="1" applyAlignment="1">
      <alignment horizontal="center" vertical="center"/>
    </xf>
    <xf numFmtId="165" fontId="65" fillId="0" borderId="0" xfId="2" applyNumberFormat="1" applyFont="1" applyBorder="1" applyAlignment="1">
      <alignment horizontal="center" vertical="center"/>
    </xf>
    <xf numFmtId="165" fontId="65" fillId="0" borderId="6" xfId="2" applyNumberFormat="1" applyFont="1" applyBorder="1" applyAlignment="1">
      <alignment horizontal="center" vertical="center"/>
    </xf>
    <xf numFmtId="165" fontId="58" fillId="0" borderId="0" xfId="2" applyNumberFormat="1" applyFont="1" applyBorder="1" applyAlignment="1">
      <alignment horizontal="center" vertical="center"/>
    </xf>
    <xf numFmtId="165" fontId="58" fillId="0" borderId="0" xfId="2" applyNumberFormat="1" applyFont="1" applyBorder="1" applyAlignment="1">
      <alignment horizontal="center"/>
    </xf>
    <xf numFmtId="165" fontId="58" fillId="0" borderId="6" xfId="2" applyNumberFormat="1" applyFont="1" applyBorder="1" applyAlignment="1">
      <alignment horizontal="center" vertical="center"/>
    </xf>
    <xf numFmtId="0" fontId="3" fillId="0" borderId="43" xfId="3" applyBorder="1"/>
    <xf numFmtId="0" fontId="8" fillId="0" borderId="44" xfId="3" applyFont="1" applyBorder="1"/>
    <xf numFmtId="0" fontId="3" fillId="0" borderId="9" xfId="3" applyFill="1" applyBorder="1"/>
    <xf numFmtId="0" fontId="3" fillId="0" borderId="40" xfId="3" applyFill="1" applyBorder="1"/>
    <xf numFmtId="0" fontId="8" fillId="0" borderId="42" xfId="3" applyFont="1" applyBorder="1"/>
    <xf numFmtId="0" fontId="3" fillId="0" borderId="55" xfId="3" applyBorder="1"/>
    <xf numFmtId="0" fontId="8" fillId="12" borderId="2" xfId="3" applyFont="1" applyFill="1" applyBorder="1"/>
    <xf numFmtId="0" fontId="3" fillId="0" borderId="56" xfId="3" applyBorder="1"/>
    <xf numFmtId="0" fontId="3" fillId="12" borderId="40" xfId="3" applyFill="1" applyBorder="1"/>
    <xf numFmtId="0" fontId="8" fillId="0" borderId="42" xfId="3" applyFont="1" applyFill="1" applyBorder="1"/>
    <xf numFmtId="0" fontId="3" fillId="0" borderId="58" xfId="3" applyBorder="1"/>
    <xf numFmtId="0" fontId="3" fillId="13" borderId="15" xfId="3" applyFill="1" applyBorder="1"/>
    <xf numFmtId="0" fontId="59" fillId="0" borderId="0" xfId="3" applyFont="1" applyAlignment="1">
      <alignment vertical="center"/>
    </xf>
    <xf numFmtId="0" fontId="8" fillId="0" borderId="38" xfId="3" applyFont="1" applyBorder="1" applyAlignment="1">
      <alignment horizontal="center" vertical="center"/>
    </xf>
    <xf numFmtId="0" fontId="3" fillId="11" borderId="38" xfId="3" applyFill="1" applyBorder="1" applyAlignment="1">
      <alignment horizontal="center" vertical="center"/>
    </xf>
    <xf numFmtId="165" fontId="66" fillId="0" borderId="0" xfId="2" applyNumberFormat="1" applyFont="1" applyBorder="1" applyAlignment="1">
      <alignment horizontal="center" vertical="center"/>
    </xf>
    <xf numFmtId="165" fontId="66" fillId="0" borderId="6" xfId="2" applyNumberFormat="1" applyFont="1" applyBorder="1" applyAlignment="1">
      <alignment horizontal="center" vertical="center"/>
    </xf>
    <xf numFmtId="0" fontId="13" fillId="0" borderId="0" xfId="3" applyFont="1" applyBorder="1"/>
    <xf numFmtId="0" fontId="17" fillId="0" borderId="6" xfId="3" applyFont="1" applyBorder="1" applyAlignment="1">
      <alignment horizontal="center" vertical="center"/>
    </xf>
    <xf numFmtId="0" fontId="8" fillId="0" borderId="45" xfId="3" applyFont="1" applyBorder="1" applyAlignment="1">
      <alignment horizontal="left" vertical="center"/>
    </xf>
    <xf numFmtId="0" fontId="8" fillId="0" borderId="63" xfId="3" applyFont="1" applyBorder="1" applyAlignment="1">
      <alignment horizontal="left" vertical="center"/>
    </xf>
    <xf numFmtId="0" fontId="8" fillId="0" borderId="63" xfId="3" applyFont="1" applyBorder="1"/>
    <xf numFmtId="0" fontId="8" fillId="0" borderId="46" xfId="3" applyFont="1" applyBorder="1" applyAlignment="1">
      <alignment horizontal="left" vertical="center"/>
    </xf>
    <xf numFmtId="0" fontId="17" fillId="0" borderId="4" xfId="3" applyFont="1" applyBorder="1" applyAlignment="1">
      <alignment horizontal="center" vertical="center"/>
    </xf>
    <xf numFmtId="0" fontId="3" fillId="0" borderId="0" xfId="3" applyBorder="1" applyAlignment="1">
      <alignment horizontal="center" vertical="center"/>
    </xf>
    <xf numFmtId="0" fontId="3" fillId="0" borderId="0" xfId="3" applyBorder="1" applyAlignment="1">
      <alignment horizontal="center" vertical="center"/>
    </xf>
    <xf numFmtId="0" fontId="0" fillId="0" borderId="0" xfId="0" applyFont="1" applyAlignment="1">
      <alignment vertical="center"/>
    </xf>
    <xf numFmtId="165" fontId="47" fillId="0" borderId="38" xfId="2" applyNumberFormat="1" applyFont="1" applyBorder="1" applyAlignment="1">
      <alignment horizontal="center"/>
    </xf>
    <xf numFmtId="165" fontId="48" fillId="0" borderId="38" xfId="2" applyNumberFormat="1" applyFont="1" applyBorder="1" applyAlignment="1">
      <alignment horizontal="center"/>
    </xf>
    <xf numFmtId="165" fontId="49" fillId="0" borderId="38" xfId="2" applyNumberFormat="1" applyFont="1" applyFill="1" applyBorder="1" applyAlignment="1">
      <alignment horizontal="center"/>
    </xf>
    <xf numFmtId="165" fontId="16" fillId="0" borderId="38" xfId="2" applyNumberFormat="1" applyFont="1" applyBorder="1" applyAlignment="1">
      <alignment horizontal="center"/>
    </xf>
    <xf numFmtId="165" fontId="16" fillId="0" borderId="38" xfId="2" applyNumberFormat="1" applyFont="1" applyBorder="1" applyAlignment="1">
      <alignment horizontal="center" vertical="center"/>
    </xf>
    <xf numFmtId="165" fontId="50" fillId="0" borderId="36" xfId="2" applyNumberFormat="1" applyFont="1" applyBorder="1" applyAlignment="1">
      <alignment horizontal="center" vertical="center"/>
    </xf>
    <xf numFmtId="0" fontId="3" fillId="0" borderId="72" xfId="3" applyBorder="1"/>
    <xf numFmtId="0" fontId="3" fillId="13" borderId="72" xfId="3" applyFill="1" applyBorder="1"/>
    <xf numFmtId="0" fontId="3" fillId="12" borderId="72" xfId="3" applyFill="1" applyBorder="1"/>
    <xf numFmtId="0" fontId="3" fillId="9" borderId="72" xfId="3" applyFill="1" applyBorder="1"/>
    <xf numFmtId="0" fontId="3" fillId="0" borderId="75" xfId="3" applyBorder="1"/>
    <xf numFmtId="0" fontId="3" fillId="0" borderId="76" xfId="3" applyBorder="1"/>
    <xf numFmtId="0" fontId="3" fillId="12" borderId="76" xfId="3" applyFill="1" applyBorder="1"/>
    <xf numFmtId="0" fontId="56" fillId="0" borderId="34" xfId="0" applyFont="1" applyBorder="1" applyAlignment="1">
      <alignment horizontal="center" vertical="center"/>
    </xf>
    <xf numFmtId="0" fontId="40" fillId="0" borderId="11" xfId="0" applyFont="1" applyBorder="1" applyAlignment="1">
      <alignment horizontal="center" vertical="center"/>
    </xf>
    <xf numFmtId="0" fontId="40" fillId="0" borderId="35" xfId="0" applyFont="1" applyBorder="1" applyAlignment="1">
      <alignment horizontal="center" vertical="center"/>
    </xf>
    <xf numFmtId="165" fontId="64" fillId="0" borderId="38" xfId="2" applyNumberFormat="1" applyFont="1" applyBorder="1" applyAlignment="1">
      <alignment horizontal="center" vertical="center"/>
    </xf>
    <xf numFmtId="0" fontId="59" fillId="0" borderId="0" xfId="3" applyFont="1" applyBorder="1" applyAlignment="1">
      <alignment horizontal="center" vertical="center"/>
    </xf>
    <xf numFmtId="0" fontId="17" fillId="0" borderId="37" xfId="3" applyFont="1" applyBorder="1" applyAlignment="1">
      <alignment horizontal="center" vertical="center"/>
    </xf>
    <xf numFmtId="0" fontId="17" fillId="0" borderId="0" xfId="3" applyFont="1" applyBorder="1" applyAlignment="1">
      <alignment horizontal="center" vertical="center"/>
    </xf>
    <xf numFmtId="0" fontId="60" fillId="0" borderId="0" xfId="3" applyFont="1" applyBorder="1" applyAlignment="1">
      <alignment horizontal="center" vertical="center"/>
    </xf>
    <xf numFmtId="0" fontId="57" fillId="0" borderId="0" xfId="3" applyFont="1" applyBorder="1" applyAlignment="1">
      <alignment horizontal="center" vertical="center"/>
    </xf>
    <xf numFmtId="0" fontId="61" fillId="0" borderId="0" xfId="3" applyFont="1" applyBorder="1" applyAlignment="1">
      <alignment horizontal="center" vertical="center"/>
    </xf>
    <xf numFmtId="0" fontId="23" fillId="0" borderId="0" xfId="3" applyFont="1" applyBorder="1" applyAlignment="1">
      <alignment horizontal="center" vertical="center"/>
    </xf>
    <xf numFmtId="0" fontId="62" fillId="0" borderId="0" xfId="3" applyFont="1" applyBorder="1" applyAlignment="1">
      <alignment horizontal="center" vertical="center"/>
    </xf>
    <xf numFmtId="0" fontId="63" fillId="0" borderId="0" xfId="3" applyFont="1" applyBorder="1" applyAlignment="1">
      <alignment horizontal="center" vertical="center"/>
    </xf>
    <xf numFmtId="0" fontId="3" fillId="0" borderId="6" xfId="3" applyBorder="1"/>
    <xf numFmtId="165" fontId="64" fillId="0" borderId="45" xfId="2" applyNumberFormat="1" applyFont="1" applyBorder="1" applyAlignment="1">
      <alignment horizontal="center" vertical="center"/>
    </xf>
    <xf numFmtId="165" fontId="47" fillId="0" borderId="63" xfId="2" applyNumberFormat="1" applyFont="1" applyBorder="1" applyAlignment="1">
      <alignment horizontal="center"/>
    </xf>
    <xf numFmtId="165" fontId="48" fillId="0" borderId="63" xfId="2" applyNumberFormat="1" applyFont="1" applyBorder="1" applyAlignment="1">
      <alignment horizontal="center"/>
    </xf>
    <xf numFmtId="165" fontId="49" fillId="0" borderId="63" xfId="2" applyNumberFormat="1" applyFont="1" applyFill="1" applyBorder="1" applyAlignment="1">
      <alignment horizontal="center"/>
    </xf>
    <xf numFmtId="165" fontId="16" fillId="0" borderId="63" xfId="2" applyNumberFormat="1" applyFont="1" applyBorder="1" applyAlignment="1">
      <alignment horizontal="center"/>
    </xf>
    <xf numFmtId="165" fontId="16" fillId="0" borderId="63" xfId="2" applyNumberFormat="1" applyFont="1" applyBorder="1" applyAlignment="1">
      <alignment horizontal="center" vertical="center"/>
    </xf>
    <xf numFmtId="165" fontId="50" fillId="0" borderId="46" xfId="2" applyNumberFormat="1" applyFont="1" applyBorder="1" applyAlignment="1">
      <alignment horizontal="center" vertical="center"/>
    </xf>
    <xf numFmtId="0" fontId="70" fillId="0" borderId="63" xfId="3" applyFont="1" applyBorder="1" applyAlignment="1">
      <alignment vertical="top" wrapText="1"/>
    </xf>
    <xf numFmtId="0" fontId="70" fillId="0" borderId="46" xfId="3" applyFont="1" applyBorder="1" applyAlignment="1">
      <alignment vertical="top" wrapText="1"/>
    </xf>
    <xf numFmtId="165" fontId="77" fillId="0" borderId="4" xfId="2" applyNumberFormat="1" applyFont="1" applyBorder="1" applyAlignment="1">
      <alignment horizontal="center"/>
    </xf>
    <xf numFmtId="165" fontId="74" fillId="0" borderId="4" xfId="2" quotePrefix="1" applyNumberFormat="1" applyFont="1" applyBorder="1" applyAlignment="1">
      <alignment horizontal="center" vertical="center"/>
    </xf>
    <xf numFmtId="165" fontId="59" fillId="0" borderId="0" xfId="2" applyNumberFormat="1" applyFont="1" applyBorder="1" applyAlignment="1">
      <alignment horizontal="center" vertical="center"/>
    </xf>
    <xf numFmtId="165" fontId="59" fillId="0" borderId="0" xfId="2" applyNumberFormat="1" applyFont="1" applyBorder="1" applyAlignment="1">
      <alignment horizontal="center"/>
    </xf>
    <xf numFmtId="165" fontId="59" fillId="0" borderId="6" xfId="2" applyNumberFormat="1" applyFont="1" applyBorder="1" applyAlignment="1">
      <alignment horizontal="center" vertical="center"/>
    </xf>
    <xf numFmtId="0" fontId="0" fillId="0" borderId="0" xfId="0" applyFont="1" applyAlignment="1">
      <alignment horizontal="left" vertical="center"/>
    </xf>
    <xf numFmtId="0" fontId="41" fillId="0" borderId="0" xfId="0" applyFont="1" applyAlignment="1"/>
    <xf numFmtId="0" fontId="0" fillId="14" borderId="0" xfId="0" applyFont="1" applyFill="1" applyAlignment="1"/>
    <xf numFmtId="0" fontId="41" fillId="14" borderId="0" xfId="0" applyFont="1" applyFill="1" applyAlignment="1"/>
    <xf numFmtId="0" fontId="1" fillId="0" borderId="0" xfId="6"/>
    <xf numFmtId="0" fontId="3" fillId="0" borderId="9" xfId="3" applyBorder="1" applyAlignment="1">
      <alignment horizontal="center" vertical="center"/>
    </xf>
    <xf numFmtId="0" fontId="3" fillId="0" borderId="2" xfId="3" applyBorder="1" applyAlignment="1">
      <alignment horizontal="center" vertical="center"/>
    </xf>
    <xf numFmtId="0" fontId="3" fillId="0" borderId="42" xfId="3" applyBorder="1" applyAlignment="1">
      <alignment horizontal="center" vertical="center"/>
    </xf>
    <xf numFmtId="0" fontId="3" fillId="0" borderId="1" xfId="3" applyBorder="1" applyAlignment="1">
      <alignment horizontal="center" vertical="center"/>
    </xf>
    <xf numFmtId="0" fontId="3" fillId="0" borderId="10" xfId="3" applyBorder="1" applyAlignment="1">
      <alignment horizontal="center" vertical="center"/>
    </xf>
    <xf numFmtId="0" fontId="3" fillId="9" borderId="1" xfId="3" applyFill="1" applyBorder="1" applyAlignment="1">
      <alignment horizontal="center" vertical="center"/>
    </xf>
    <xf numFmtId="0" fontId="3" fillId="10" borderId="1" xfId="3" applyFill="1" applyBorder="1" applyAlignment="1">
      <alignment horizontal="center" vertical="center"/>
    </xf>
    <xf numFmtId="0" fontId="3" fillId="0" borderId="8" xfId="3" applyBorder="1" applyAlignment="1">
      <alignment horizontal="center" vertical="center"/>
    </xf>
    <xf numFmtId="0" fontId="3" fillId="0" borderId="44" xfId="3" applyBorder="1" applyAlignment="1">
      <alignment horizontal="center" vertical="center"/>
    </xf>
    <xf numFmtId="0" fontId="3" fillId="0" borderId="7" xfId="3" applyBorder="1" applyAlignment="1">
      <alignment horizontal="center" vertical="center"/>
    </xf>
    <xf numFmtId="0" fontId="27" fillId="0" borderId="84" xfId="3" applyFont="1" applyBorder="1" applyAlignment="1">
      <alignment horizontal="center" vertical="center"/>
    </xf>
    <xf numFmtId="0" fontId="3" fillId="0" borderId="20" xfId="3" applyBorder="1" applyAlignment="1">
      <alignment horizontal="center" vertical="center"/>
    </xf>
    <xf numFmtId="0" fontId="3" fillId="0" borderId="86" xfId="3" applyBorder="1" applyAlignment="1">
      <alignment horizontal="center" vertical="center"/>
    </xf>
    <xf numFmtId="0" fontId="25" fillId="0" borderId="85" xfId="3" applyFont="1" applyBorder="1" applyAlignment="1">
      <alignment horizontal="center" vertical="center"/>
    </xf>
    <xf numFmtId="1" fontId="64" fillId="0" borderId="45" xfId="2" applyNumberFormat="1" applyFont="1" applyBorder="1" applyAlignment="1">
      <alignment horizontal="center" vertical="center"/>
    </xf>
    <xf numFmtId="1" fontId="47" fillId="0" borderId="63" xfId="2" applyNumberFormat="1" applyFont="1" applyBorder="1" applyAlignment="1">
      <alignment horizontal="center"/>
    </xf>
    <xf numFmtId="1" fontId="48" fillId="0" borderId="63" xfId="2" applyNumberFormat="1" applyFont="1" applyBorder="1" applyAlignment="1">
      <alignment horizontal="center"/>
    </xf>
    <xf numFmtId="1" fontId="49" fillId="0" borderId="63" xfId="2" applyNumberFormat="1" applyFont="1" applyFill="1" applyBorder="1" applyAlignment="1">
      <alignment horizontal="center"/>
    </xf>
    <xf numFmtId="1" fontId="16" fillId="0" borderId="63" xfId="2" applyNumberFormat="1" applyFont="1" applyBorder="1" applyAlignment="1">
      <alignment horizontal="center"/>
    </xf>
    <xf numFmtId="1" fontId="16" fillId="0" borderId="63" xfId="2" applyNumberFormat="1" applyFont="1" applyBorder="1" applyAlignment="1">
      <alignment horizontal="center" vertical="center"/>
    </xf>
    <xf numFmtId="1" fontId="50" fillId="0" borderId="46" xfId="2" applyNumberFormat="1" applyFont="1" applyBorder="1" applyAlignment="1">
      <alignment horizontal="center" vertical="center"/>
    </xf>
    <xf numFmtId="0" fontId="1" fillId="0" borderId="0" xfId="3" applyFont="1" applyBorder="1" applyAlignment="1">
      <alignment horizontal="center" vertical="center"/>
    </xf>
    <xf numFmtId="0" fontId="13" fillId="0" borderId="0" xfId="3" applyFont="1" applyBorder="1" applyAlignment="1">
      <alignment horizontal="center" vertical="center"/>
    </xf>
    <xf numFmtId="0" fontId="85" fillId="0" borderId="0" xfId="3" applyFont="1" applyBorder="1"/>
    <xf numFmtId="0" fontId="85" fillId="0" borderId="0" xfId="3" applyFont="1" applyBorder="1" applyAlignment="1">
      <alignment horizontal="center" vertical="center"/>
    </xf>
    <xf numFmtId="0" fontId="86" fillId="0" borderId="0" xfId="3" applyFont="1" applyBorder="1" applyAlignment="1">
      <alignment horizontal="center" vertical="center"/>
    </xf>
    <xf numFmtId="0" fontId="87" fillId="0" borderId="0" xfId="3" applyFont="1" applyBorder="1" applyAlignment="1">
      <alignment horizontal="center" vertical="center"/>
    </xf>
    <xf numFmtId="0" fontId="88" fillId="0" borderId="0" xfId="3" applyFont="1" applyBorder="1" applyAlignment="1">
      <alignment horizontal="center" vertical="center"/>
    </xf>
    <xf numFmtId="0" fontId="73" fillId="0" borderId="0" xfId="3" applyFont="1" applyBorder="1" applyAlignment="1">
      <alignment horizontal="center" vertical="center"/>
    </xf>
    <xf numFmtId="0" fontId="71" fillId="0" borderId="0" xfId="3" applyFont="1" applyBorder="1" applyAlignment="1">
      <alignment horizontal="center" vertical="center"/>
    </xf>
    <xf numFmtId="0" fontId="71" fillId="0" borderId="6" xfId="3" applyFont="1" applyBorder="1" applyAlignment="1">
      <alignment horizontal="center" vertical="center"/>
    </xf>
    <xf numFmtId="0" fontId="13" fillId="0" borderId="6" xfId="3" applyFont="1" applyBorder="1" applyAlignment="1">
      <alignment horizontal="center" vertical="center"/>
    </xf>
    <xf numFmtId="0" fontId="25" fillId="0" borderId="87" xfId="3" applyFont="1" applyBorder="1" applyAlignment="1">
      <alignment horizontal="center" vertical="center"/>
    </xf>
    <xf numFmtId="0" fontId="3" fillId="10" borderId="42" xfId="3" applyFill="1" applyBorder="1" applyAlignment="1">
      <alignment horizontal="center" vertical="center"/>
    </xf>
    <xf numFmtId="0" fontId="3" fillId="0" borderId="88" xfId="3" applyBorder="1"/>
    <xf numFmtId="0" fontId="3" fillId="0" borderId="89" xfId="3" applyBorder="1"/>
    <xf numFmtId="0" fontId="3" fillId="0" borderId="90" xfId="3" applyBorder="1"/>
    <xf numFmtId="0" fontId="3" fillId="0" borderId="91" xfId="3" applyBorder="1"/>
    <xf numFmtId="0" fontId="13" fillId="0" borderId="11" xfId="3" applyFont="1" applyBorder="1" applyAlignment="1">
      <alignment horizontal="center" vertical="center"/>
    </xf>
    <xf numFmtId="0" fontId="13" fillId="0" borderId="11" xfId="3" applyFont="1" applyBorder="1"/>
    <xf numFmtId="0" fontId="13" fillId="0" borderId="35" xfId="3" applyFont="1" applyBorder="1"/>
    <xf numFmtId="0" fontId="85" fillId="0" borderId="39" xfId="3" applyFont="1" applyBorder="1"/>
    <xf numFmtId="0" fontId="86" fillId="0" borderId="39" xfId="3" applyFont="1" applyBorder="1" applyAlignment="1">
      <alignment horizontal="center" vertical="center"/>
    </xf>
    <xf numFmtId="0" fontId="88" fillId="0" borderId="39" xfId="3" applyFont="1" applyBorder="1" applyAlignment="1">
      <alignment horizontal="center" vertical="center"/>
    </xf>
    <xf numFmtId="0" fontId="71" fillId="0" borderId="39" xfId="3" applyFont="1" applyBorder="1" applyAlignment="1">
      <alignment horizontal="center" vertical="center"/>
    </xf>
    <xf numFmtId="0" fontId="71" fillId="0" borderId="37" xfId="3" applyFont="1" applyBorder="1" applyAlignment="1">
      <alignment horizontal="center" vertical="center"/>
    </xf>
    <xf numFmtId="0" fontId="89" fillId="9" borderId="1" xfId="3" applyFont="1" applyFill="1" applyBorder="1" applyAlignment="1">
      <alignment horizontal="center" vertical="center"/>
    </xf>
    <xf numFmtId="0" fontId="1" fillId="10" borderId="0" xfId="3" applyFont="1" applyFill="1" applyBorder="1" applyAlignment="1">
      <alignment horizontal="center" vertical="center"/>
    </xf>
    <xf numFmtId="0" fontId="1" fillId="9" borderId="0" xfId="3" applyFont="1" applyFill="1" applyBorder="1" applyAlignment="1">
      <alignment horizontal="center" vertical="center"/>
    </xf>
    <xf numFmtId="0" fontId="1" fillId="12" borderId="0" xfId="3" applyFont="1" applyFill="1" applyBorder="1" applyAlignment="1">
      <alignment horizontal="center" vertical="center"/>
    </xf>
    <xf numFmtId="0" fontId="1" fillId="0" borderId="0" xfId="3" applyFont="1" applyFill="1" applyBorder="1" applyAlignment="1">
      <alignment horizontal="center" vertical="center"/>
    </xf>
    <xf numFmtId="0" fontId="1" fillId="0" borderId="39" xfId="3" applyFont="1" applyBorder="1" applyAlignment="1">
      <alignment horizontal="center" vertical="center"/>
    </xf>
    <xf numFmtId="0" fontId="1" fillId="11" borderId="0" xfId="3" applyFont="1" applyFill="1" applyBorder="1" applyAlignment="1">
      <alignment horizontal="center" vertical="center"/>
    </xf>
    <xf numFmtId="165" fontId="28" fillId="0" borderId="73" xfId="3" applyNumberFormat="1" applyFont="1" applyBorder="1" applyAlignment="1">
      <alignment horizontal="center" vertical="center"/>
    </xf>
    <xf numFmtId="165" fontId="28" fillId="0" borderId="74" xfId="3" applyNumberFormat="1" applyFont="1" applyBorder="1" applyAlignment="1">
      <alignment horizontal="center" vertical="center"/>
    </xf>
    <xf numFmtId="0" fontId="1" fillId="0" borderId="2" xfId="3" applyFont="1" applyFill="1" applyBorder="1"/>
    <xf numFmtId="0" fontId="1" fillId="0" borderId="2" xfId="3" applyFont="1" applyBorder="1"/>
    <xf numFmtId="0" fontId="1" fillId="0" borderId="9" xfId="3" applyFont="1" applyBorder="1" applyAlignment="1">
      <alignment horizontal="center" vertical="center"/>
    </xf>
    <xf numFmtId="0" fontId="1" fillId="0" borderId="2" xfId="3" applyFont="1" applyBorder="1" applyAlignment="1">
      <alignment horizontal="center" vertical="center"/>
    </xf>
    <xf numFmtId="0" fontId="1" fillId="0" borderId="1" xfId="3" applyFont="1" applyBorder="1"/>
    <xf numFmtId="0" fontId="1" fillId="12" borderId="1" xfId="3" applyFont="1" applyFill="1" applyBorder="1" applyAlignment="1">
      <alignment horizontal="center" vertical="center"/>
    </xf>
    <xf numFmtId="0" fontId="1" fillId="0" borderId="1" xfId="3" applyFont="1" applyBorder="1" applyAlignment="1">
      <alignment horizontal="center" vertical="center"/>
    </xf>
    <xf numFmtId="0" fontId="1" fillId="0" borderId="1" xfId="3" applyFont="1" applyFill="1" applyBorder="1" applyAlignment="1">
      <alignment horizontal="center" vertical="center"/>
    </xf>
    <xf numFmtId="0" fontId="1" fillId="12" borderId="1" xfId="3" applyFont="1" applyFill="1" applyBorder="1"/>
    <xf numFmtId="0" fontId="1" fillId="9" borderId="1" xfId="3" applyFont="1" applyFill="1" applyBorder="1" applyAlignment="1">
      <alignment horizontal="center" vertical="center"/>
    </xf>
    <xf numFmtId="0" fontId="1" fillId="9" borderId="2" xfId="3" applyFont="1" applyFill="1" applyBorder="1" applyAlignment="1">
      <alignment horizontal="center" vertical="center"/>
    </xf>
    <xf numFmtId="0" fontId="1" fillId="0" borderId="7" xfId="3" applyFont="1" applyFill="1" applyBorder="1" applyAlignment="1">
      <alignment horizontal="center" vertical="center"/>
    </xf>
    <xf numFmtId="0" fontId="26" fillId="0" borderId="92" xfId="3" applyFont="1" applyFill="1" applyBorder="1" applyAlignment="1">
      <alignment horizontal="center" vertical="center"/>
    </xf>
    <xf numFmtId="0" fontId="1" fillId="0" borderId="9" xfId="3" applyFont="1" applyFill="1" applyBorder="1" applyAlignment="1">
      <alignment horizontal="center" vertical="center"/>
    </xf>
    <xf numFmtId="0" fontId="84" fillId="0" borderId="1" xfId="3" applyFont="1" applyFill="1" applyBorder="1" applyAlignment="1">
      <alignment horizontal="center" vertical="center"/>
    </xf>
    <xf numFmtId="0" fontId="1" fillId="0" borderId="1" xfId="6" applyFont="1" applyBorder="1" applyAlignment="1">
      <alignment horizontal="center" vertical="center"/>
    </xf>
    <xf numFmtId="0" fontId="26" fillId="0" borderId="1" xfId="3" applyFont="1" applyBorder="1" applyAlignment="1">
      <alignment horizontal="center" vertical="center"/>
    </xf>
    <xf numFmtId="0" fontId="26" fillId="0" borderId="1" xfId="3" applyFont="1" applyFill="1" applyBorder="1" applyAlignment="1">
      <alignment horizontal="center" vertical="center"/>
    </xf>
    <xf numFmtId="165" fontId="28" fillId="0" borderId="93" xfId="3" applyNumberFormat="1" applyFont="1" applyBorder="1" applyAlignment="1">
      <alignment horizontal="center" vertical="center"/>
    </xf>
    <xf numFmtId="0" fontId="1" fillId="0" borderId="86" xfId="3" applyFont="1" applyBorder="1" applyAlignment="1">
      <alignment horizontal="center" vertical="center"/>
    </xf>
    <xf numFmtId="165" fontId="92" fillId="0" borderId="3" xfId="2" applyNumberFormat="1" applyFont="1" applyBorder="1" applyAlignment="1">
      <alignment horizontal="center"/>
    </xf>
    <xf numFmtId="1" fontId="94" fillId="0" borderId="0" xfId="2" applyNumberFormat="1" applyFont="1" applyBorder="1" applyAlignment="1">
      <alignment horizontal="center" vertical="center"/>
    </xf>
    <xf numFmtId="1" fontId="94" fillId="0" borderId="0" xfId="2" applyNumberFormat="1" applyFont="1" applyBorder="1" applyAlignment="1">
      <alignment horizontal="center"/>
    </xf>
    <xf numFmtId="1" fontId="94" fillId="0" borderId="6" xfId="2" applyNumberFormat="1" applyFont="1" applyBorder="1" applyAlignment="1">
      <alignment horizontal="center" vertical="center"/>
    </xf>
    <xf numFmtId="165" fontId="94" fillId="0" borderId="0" xfId="2" applyNumberFormat="1" applyFont="1" applyBorder="1" applyAlignment="1">
      <alignment horizontal="center" vertical="center"/>
    </xf>
    <xf numFmtId="165" fontId="94" fillId="0" borderId="0" xfId="2" applyNumberFormat="1" applyFont="1" applyBorder="1" applyAlignment="1">
      <alignment horizontal="center"/>
    </xf>
    <xf numFmtId="165" fontId="94" fillId="0" borderId="6" xfId="2" applyNumberFormat="1" applyFont="1" applyBorder="1" applyAlignment="1">
      <alignment horizontal="center" vertical="center"/>
    </xf>
    <xf numFmtId="165" fontId="76" fillId="0" borderId="11" xfId="2" applyNumberFormat="1" applyFont="1" applyBorder="1" applyAlignment="1">
      <alignment horizontal="center" vertical="center"/>
    </xf>
    <xf numFmtId="165" fontId="95" fillId="0" borderId="94" xfId="2" applyNumberFormat="1" applyFont="1" applyBorder="1" applyAlignment="1">
      <alignment horizontal="center" vertical="center"/>
    </xf>
    <xf numFmtId="165" fontId="95" fillId="0" borderId="95" xfId="2" applyNumberFormat="1" applyFont="1" applyBorder="1" applyAlignment="1">
      <alignment horizontal="center" vertical="center"/>
    </xf>
    <xf numFmtId="165" fontId="95" fillId="0" borderId="96" xfId="2" applyNumberFormat="1" applyFont="1" applyBorder="1" applyAlignment="1">
      <alignment horizontal="center" vertical="center"/>
    </xf>
    <xf numFmtId="0" fontId="8" fillId="0" borderId="35" xfId="3" applyFont="1" applyBorder="1" applyAlignment="1">
      <alignment horizontal="left" vertical="center"/>
    </xf>
    <xf numFmtId="0" fontId="8" fillId="0" borderId="39" xfId="3" applyFont="1" applyBorder="1" applyAlignment="1">
      <alignment horizontal="left" vertical="center"/>
    </xf>
    <xf numFmtId="0" fontId="8" fillId="0" borderId="39" xfId="3" applyFont="1" applyBorder="1"/>
    <xf numFmtId="0" fontId="8" fillId="0" borderId="5" xfId="3" applyFont="1" applyBorder="1" applyAlignment="1">
      <alignment horizontal="left" vertical="center"/>
    </xf>
    <xf numFmtId="165" fontId="75" fillId="0" borderId="35" xfId="2" applyNumberFormat="1" applyFont="1" applyBorder="1" applyAlignment="1">
      <alignment horizontal="center" vertical="center"/>
    </xf>
    <xf numFmtId="165" fontId="42" fillId="0" borderId="97" xfId="2" applyNumberFormat="1" applyFont="1" applyBorder="1" applyAlignment="1">
      <alignment horizontal="center" vertical="center"/>
    </xf>
    <xf numFmtId="165" fontId="42" fillId="0" borderId="98" xfId="2" applyNumberFormat="1" applyFont="1" applyBorder="1" applyAlignment="1">
      <alignment horizontal="center" vertical="center"/>
    </xf>
    <xf numFmtId="165" fontId="42" fillId="0" borderId="99" xfId="2" applyNumberFormat="1" applyFont="1" applyBorder="1" applyAlignment="1">
      <alignment horizontal="center" vertical="center"/>
    </xf>
    <xf numFmtId="0" fontId="83" fillId="0" borderId="0" xfId="6" applyFont="1"/>
    <xf numFmtId="0" fontId="83" fillId="0" borderId="0" xfId="6" applyFont="1" applyAlignment="1">
      <alignment horizontal="center" vertical="center"/>
    </xf>
    <xf numFmtId="169" fontId="83" fillId="0" borderId="0" xfId="7" applyNumberFormat="1" applyFont="1" applyAlignment="1">
      <alignment horizontal="center" vertical="center"/>
    </xf>
    <xf numFmtId="170" fontId="83" fillId="0" borderId="0" xfId="6" applyNumberFormat="1" applyFont="1" applyAlignment="1">
      <alignment horizontal="center" vertical="center"/>
    </xf>
    <xf numFmtId="0" fontId="83" fillId="0" borderId="0" xfId="6" applyFont="1" applyAlignment="1">
      <alignment horizontal="center"/>
    </xf>
    <xf numFmtId="0" fontId="83" fillId="14" borderId="0" xfId="6" applyFont="1" applyFill="1" applyAlignment="1">
      <alignment horizontal="center" vertical="center"/>
    </xf>
    <xf numFmtId="165" fontId="83" fillId="14" borderId="0" xfId="6" applyNumberFormat="1" applyFont="1" applyFill="1" applyAlignment="1">
      <alignment horizontal="center" vertical="center"/>
    </xf>
    <xf numFmtId="0" fontId="83" fillId="14" borderId="0" xfId="6" applyFont="1" applyFill="1"/>
    <xf numFmtId="0" fontId="83" fillId="14" borderId="0" xfId="6" applyFont="1" applyFill="1" applyAlignment="1">
      <alignment horizontal="left" vertical="center"/>
    </xf>
    <xf numFmtId="169" fontId="83" fillId="14" borderId="0" xfId="7" applyNumberFormat="1" applyFont="1" applyFill="1" applyAlignment="1">
      <alignment horizontal="center" vertical="center"/>
    </xf>
    <xf numFmtId="172" fontId="83" fillId="14" borderId="0" xfId="7" applyNumberFormat="1" applyFont="1" applyFill="1" applyAlignment="1">
      <alignment horizontal="center" vertical="center"/>
    </xf>
    <xf numFmtId="171" fontId="83" fillId="14" borderId="0" xfId="7" applyNumberFormat="1" applyFont="1" applyFill="1" applyAlignment="1">
      <alignment horizontal="center" vertical="center"/>
    </xf>
    <xf numFmtId="0" fontId="83" fillId="14" borderId="0" xfId="6" applyFont="1" applyFill="1" applyAlignment="1">
      <alignment horizontal="left"/>
    </xf>
    <xf numFmtId="0" fontId="83" fillId="14" borderId="0" xfId="6" applyFont="1" applyFill="1" applyAlignment="1">
      <alignment horizontal="center"/>
    </xf>
    <xf numFmtId="170" fontId="83" fillId="14" borderId="0" xfId="6" applyNumberFormat="1" applyFont="1" applyFill="1" applyAlignment="1">
      <alignment horizontal="left" vertical="center"/>
    </xf>
    <xf numFmtId="170" fontId="83" fillId="14" borderId="0" xfId="7" applyNumberFormat="1" applyFont="1" applyFill="1" applyAlignment="1">
      <alignment horizontal="center" vertical="center"/>
    </xf>
    <xf numFmtId="169" fontId="83" fillId="14" borderId="0" xfId="7" applyNumberFormat="1" applyFont="1" applyFill="1" applyAlignment="1">
      <alignment horizontal="left" vertical="center"/>
    </xf>
    <xf numFmtId="0" fontId="1" fillId="14" borderId="0" xfId="6" applyFill="1"/>
    <xf numFmtId="170" fontId="83" fillId="14" borderId="0" xfId="6" applyNumberFormat="1" applyFont="1" applyFill="1" applyAlignment="1">
      <alignment horizontal="center" vertical="center"/>
    </xf>
    <xf numFmtId="0" fontId="6" fillId="0" borderId="79" xfId="1" applyBorder="1" applyAlignment="1">
      <alignment horizontal="left" vertical="center"/>
    </xf>
    <xf numFmtId="0" fontId="106" fillId="0" borderId="78" xfId="0" applyFont="1" applyBorder="1" applyAlignment="1">
      <alignment horizontal="center" vertical="center"/>
    </xf>
    <xf numFmtId="0" fontId="108" fillId="0" borderId="40" xfId="0" applyFont="1" applyBorder="1" applyAlignment="1">
      <alignment horizontal="center" vertical="center"/>
    </xf>
    <xf numFmtId="0" fontId="106" fillId="0" borderId="41" xfId="0" applyFont="1" applyBorder="1" applyAlignment="1">
      <alignment vertical="center"/>
    </xf>
    <xf numFmtId="0" fontId="81" fillId="0" borderId="1" xfId="0" applyFont="1" applyBorder="1" applyAlignment="1">
      <alignment vertical="center"/>
    </xf>
    <xf numFmtId="0" fontId="114" fillId="0" borderId="79" xfId="1" applyFont="1" applyBorder="1" applyAlignment="1">
      <alignment vertical="center"/>
    </xf>
    <xf numFmtId="0" fontId="114" fillId="0" borderId="108" xfId="1" applyFont="1" applyBorder="1" applyAlignment="1">
      <alignment vertical="center"/>
    </xf>
    <xf numFmtId="0" fontId="114" fillId="0" borderId="1" xfId="1" applyFont="1" applyBorder="1" applyAlignment="1">
      <alignment vertical="center"/>
    </xf>
    <xf numFmtId="0" fontId="96" fillId="0" borderId="1" xfId="0" applyFont="1" applyBorder="1" applyAlignment="1">
      <alignment vertical="center"/>
    </xf>
    <xf numFmtId="0" fontId="96" fillId="0" borderId="42" xfId="0" applyFont="1" applyBorder="1" applyAlignment="1">
      <alignment vertical="center"/>
    </xf>
    <xf numFmtId="0" fontId="96" fillId="0" borderId="104" xfId="0" applyFont="1" applyBorder="1" applyAlignment="1">
      <alignment vertical="center"/>
    </xf>
    <xf numFmtId="0" fontId="115" fillId="0" borderId="79" xfId="1" applyFont="1" applyBorder="1" applyAlignment="1">
      <alignment vertical="center"/>
    </xf>
    <xf numFmtId="0" fontId="117" fillId="0" borderId="108" xfId="1" applyFont="1" applyBorder="1" applyAlignment="1">
      <alignment vertical="center"/>
    </xf>
    <xf numFmtId="0" fontId="117" fillId="0" borderId="104" xfId="1" applyFont="1" applyBorder="1" applyAlignment="1">
      <alignment vertical="center"/>
    </xf>
    <xf numFmtId="0" fontId="105" fillId="0" borderId="106" xfId="0" applyFont="1" applyBorder="1" applyAlignment="1">
      <alignment horizontal="center" vertical="center"/>
    </xf>
    <xf numFmtId="173" fontId="105" fillId="0" borderId="112" xfId="0" applyNumberFormat="1" applyFont="1" applyBorder="1" applyAlignment="1">
      <alignment horizontal="center" vertical="center"/>
    </xf>
    <xf numFmtId="0" fontId="0" fillId="14" borderId="0" xfId="0" applyFont="1" applyFill="1" applyAlignment="1">
      <alignment vertical="center"/>
    </xf>
    <xf numFmtId="0" fontId="96" fillId="0" borderId="111" xfId="0" applyFont="1" applyBorder="1" applyAlignment="1">
      <alignment vertical="center"/>
    </xf>
    <xf numFmtId="0" fontId="96" fillId="0" borderId="106" xfId="0" applyFont="1" applyBorder="1" applyAlignment="1">
      <alignment vertical="center"/>
    </xf>
    <xf numFmtId="0" fontId="126" fillId="0" borderId="106" xfId="0" applyFont="1" applyBorder="1" applyAlignment="1">
      <alignment vertical="center"/>
    </xf>
    <xf numFmtId="0" fontId="116" fillId="0" borderId="106" xfId="1" applyFont="1" applyBorder="1" applyAlignment="1">
      <alignment vertical="center"/>
    </xf>
    <xf numFmtId="0" fontId="115" fillId="0" borderId="106" xfId="1" applyFont="1" applyBorder="1" applyAlignment="1">
      <alignment vertical="center"/>
    </xf>
    <xf numFmtId="0" fontId="127" fillId="0" borderId="106" xfId="1" applyFont="1" applyBorder="1" applyAlignment="1">
      <alignment vertical="center"/>
    </xf>
    <xf numFmtId="0" fontId="122" fillId="0" borderId="106" xfId="0" applyFont="1" applyBorder="1" applyAlignment="1">
      <alignment vertical="center"/>
    </xf>
    <xf numFmtId="0" fontId="125" fillId="0" borderId="106" xfId="0" applyFont="1" applyBorder="1" applyAlignment="1">
      <alignment vertical="center"/>
    </xf>
    <xf numFmtId="0" fontId="115" fillId="0" borderId="106" xfId="1" applyFont="1" applyBorder="1" applyAlignment="1">
      <alignment horizontal="left" vertical="center"/>
    </xf>
    <xf numFmtId="0" fontId="116" fillId="0" borderId="106" xfId="1" applyFont="1" applyBorder="1" applyAlignment="1">
      <alignment horizontal="left" vertical="center"/>
    </xf>
    <xf numFmtId="165" fontId="69" fillId="0" borderId="107" xfId="0" applyNumberFormat="1" applyFont="1" applyBorder="1" applyAlignment="1">
      <alignment horizontal="center" vertical="center"/>
    </xf>
    <xf numFmtId="165" fontId="69" fillId="0" borderId="108" xfId="0" applyNumberFormat="1" applyFont="1" applyBorder="1" applyAlignment="1">
      <alignment horizontal="center" vertical="center"/>
    </xf>
    <xf numFmtId="165" fontId="69" fillId="0" borderId="118" xfId="0" applyNumberFormat="1" applyFont="1" applyBorder="1" applyAlignment="1">
      <alignment horizontal="center" vertical="center"/>
    </xf>
    <xf numFmtId="0" fontId="81" fillId="0" borderId="111" xfId="0" applyFont="1" applyBorder="1" applyAlignment="1">
      <alignment vertical="center"/>
    </xf>
    <xf numFmtId="0" fontId="98" fillId="0" borderId="106" xfId="0" applyFont="1" applyBorder="1" applyAlignment="1">
      <alignment vertical="center"/>
    </xf>
    <xf numFmtId="0" fontId="81" fillId="0" borderId="106" xfId="0" applyFont="1" applyBorder="1" applyAlignment="1">
      <alignment vertical="center"/>
    </xf>
    <xf numFmtId="0" fontId="117" fillId="0" borderId="79" xfId="1" applyFont="1" applyBorder="1" applyAlignment="1">
      <alignment vertical="center"/>
    </xf>
    <xf numFmtId="0" fontId="117" fillId="0" borderId="38" xfId="1" applyFont="1" applyBorder="1" applyAlignment="1">
      <alignment vertical="center"/>
    </xf>
    <xf numFmtId="0" fontId="96" fillId="0" borderId="63" xfId="0" applyFont="1" applyBorder="1" applyAlignment="1">
      <alignment vertical="center"/>
    </xf>
    <xf numFmtId="0" fontId="115" fillId="0" borderId="112" xfId="1" applyFont="1" applyBorder="1" applyAlignment="1">
      <alignment vertical="center"/>
    </xf>
    <xf numFmtId="0" fontId="98" fillId="0" borderId="112" xfId="0" applyFont="1" applyBorder="1" applyAlignment="1">
      <alignment vertical="center"/>
    </xf>
    <xf numFmtId="0" fontId="81" fillId="0" borderId="106" xfId="0" applyFont="1" applyBorder="1" applyAlignment="1">
      <alignment horizontal="left" vertical="center"/>
    </xf>
    <xf numFmtId="167" fontId="81" fillId="0" borderId="108" xfId="0" applyNumberFormat="1" applyFont="1" applyBorder="1" applyAlignment="1">
      <alignment horizontal="center" vertical="center"/>
    </xf>
    <xf numFmtId="0" fontId="81" fillId="0" borderId="111" xfId="0" applyFont="1" applyBorder="1" applyAlignment="1">
      <alignment horizontal="left" vertical="center"/>
    </xf>
    <xf numFmtId="0" fontId="81" fillId="0" borderId="112" xfId="0" applyFont="1" applyBorder="1" applyAlignment="1">
      <alignment horizontal="left" vertical="center"/>
    </xf>
    <xf numFmtId="0" fontId="132" fillId="0" borderId="79" xfId="1" applyFont="1" applyFill="1" applyBorder="1" applyAlignment="1">
      <alignment horizontal="center" vertical="center"/>
    </xf>
    <xf numFmtId="0" fontId="132" fillId="0" borderId="110" xfId="1" applyFont="1" applyBorder="1" applyAlignment="1">
      <alignment horizontal="center" vertical="center"/>
    </xf>
    <xf numFmtId="0" fontId="116" fillId="0" borderId="111" xfId="1" applyFont="1" applyBorder="1" applyAlignment="1">
      <alignment horizontal="left" vertical="center"/>
    </xf>
    <xf numFmtId="0" fontId="115" fillId="0" borderId="113" xfId="1" applyFont="1" applyBorder="1" applyAlignment="1">
      <alignment horizontal="left" vertical="center"/>
    </xf>
    <xf numFmtId="0" fontId="116" fillId="0" borderId="113" xfId="1" applyFont="1" applyBorder="1" applyAlignment="1">
      <alignment horizontal="left" vertical="center"/>
    </xf>
    <xf numFmtId="0" fontId="115" fillId="0" borderId="112" xfId="1" applyFont="1" applyBorder="1" applyAlignment="1">
      <alignment horizontal="left" vertical="center"/>
    </xf>
    <xf numFmtId="0" fontId="80" fillId="14" borderId="0" xfId="0" applyFont="1" applyFill="1" applyAlignment="1"/>
    <xf numFmtId="0" fontId="80" fillId="14" borderId="0" xfId="0" applyFont="1" applyFill="1" applyAlignment="1">
      <alignment vertical="center"/>
    </xf>
    <xf numFmtId="0" fontId="81" fillId="14" borderId="0" xfId="0" applyFont="1" applyFill="1" applyAlignment="1">
      <alignment vertical="center"/>
    </xf>
    <xf numFmtId="0" fontId="81" fillId="14" borderId="0" xfId="0" applyFont="1" applyFill="1" applyAlignment="1"/>
    <xf numFmtId="0" fontId="116" fillId="0" borderId="103" xfId="1" applyFont="1" applyBorder="1" applyAlignment="1">
      <alignment vertical="center"/>
    </xf>
    <xf numFmtId="0" fontId="116" fillId="0" borderId="79" xfId="1" applyFont="1" applyBorder="1" applyAlignment="1">
      <alignment vertical="center"/>
    </xf>
    <xf numFmtId="0" fontId="115" fillId="0" borderId="100" xfId="1" applyFont="1" applyBorder="1" applyAlignment="1">
      <alignment vertical="center"/>
    </xf>
    <xf numFmtId="0" fontId="116" fillId="0" borderId="100" xfId="1" applyFont="1" applyBorder="1" applyAlignment="1">
      <alignment vertical="center"/>
    </xf>
    <xf numFmtId="0" fontId="69" fillId="14" borderId="0" xfId="0" applyFont="1" applyFill="1" applyAlignment="1">
      <alignment horizontal="center" vertical="center"/>
    </xf>
    <xf numFmtId="0" fontId="114" fillId="0" borderId="107" xfId="1" applyFont="1" applyBorder="1" applyAlignment="1">
      <alignment vertical="center"/>
    </xf>
    <xf numFmtId="0" fontId="114" fillId="0" borderId="38" xfId="1" applyFont="1" applyBorder="1" applyAlignment="1">
      <alignment vertical="center"/>
    </xf>
    <xf numFmtId="0" fontId="97" fillId="0" borderId="0" xfId="1" applyFont="1" applyAlignment="1"/>
    <xf numFmtId="1" fontId="128" fillId="0" borderId="34" xfId="0" applyNumberFormat="1" applyFont="1" applyBorder="1" applyAlignment="1">
      <alignment horizontal="center" vertical="center"/>
    </xf>
    <xf numFmtId="168" fontId="129" fillId="0" borderId="107" xfId="1" applyNumberFormat="1" applyFont="1" applyBorder="1" applyAlignment="1">
      <alignment horizontal="center" vertical="center"/>
    </xf>
    <xf numFmtId="168" fontId="130" fillId="0" borderId="118" xfId="1" applyNumberFormat="1" applyFont="1" applyBorder="1" applyAlignment="1">
      <alignment horizontal="center" vertical="center"/>
    </xf>
    <xf numFmtId="165" fontId="120" fillId="0" borderId="120" xfId="1" applyNumberFormat="1" applyFont="1" applyBorder="1" applyAlignment="1">
      <alignment horizontal="center" vertical="center"/>
    </xf>
    <xf numFmtId="165" fontId="120" fillId="0" borderId="118" xfId="1" applyNumberFormat="1" applyFont="1" applyBorder="1" applyAlignment="1">
      <alignment horizontal="center" vertical="center"/>
    </xf>
    <xf numFmtId="0" fontId="106" fillId="0" borderId="40" xfId="0" applyFont="1" applyBorder="1" applyAlignment="1">
      <alignment horizontal="center" vertical="center"/>
    </xf>
    <xf numFmtId="168" fontId="121" fillId="0" borderId="118" xfId="1" applyNumberFormat="1" applyFont="1" applyBorder="1" applyAlignment="1">
      <alignment horizontal="center" vertical="center"/>
    </xf>
    <xf numFmtId="168" fontId="121" fillId="0" borderId="114" xfId="1" applyNumberFormat="1" applyFont="1" applyBorder="1" applyAlignment="1">
      <alignment horizontal="center" vertical="center"/>
    </xf>
    <xf numFmtId="168" fontId="121" fillId="0" borderId="116" xfId="1" applyNumberFormat="1" applyFont="1" applyBorder="1" applyAlignment="1">
      <alignment horizontal="center" vertical="center"/>
    </xf>
    <xf numFmtId="0" fontId="103" fillId="0" borderId="34" xfId="0" applyFont="1" applyBorder="1" applyAlignment="1">
      <alignment horizontal="center" vertical="center"/>
    </xf>
    <xf numFmtId="0" fontId="103" fillId="0" borderId="11" xfId="0" applyFont="1" applyBorder="1" applyAlignment="1">
      <alignment horizontal="center" vertical="center"/>
    </xf>
    <xf numFmtId="0" fontId="103" fillId="0" borderId="35" xfId="0" applyFont="1" applyBorder="1" applyAlignment="1">
      <alignment horizontal="center" vertical="center"/>
    </xf>
    <xf numFmtId="0" fontId="103" fillId="0" borderId="36" xfId="0" applyFont="1" applyBorder="1" applyAlignment="1">
      <alignment horizontal="center" vertical="center"/>
    </xf>
    <xf numFmtId="0" fontId="103" fillId="0" borderId="6" xfId="0" applyFont="1" applyBorder="1" applyAlignment="1">
      <alignment horizontal="center" vertical="center"/>
    </xf>
    <xf numFmtId="0" fontId="103" fillId="0" borderId="37" xfId="0" applyFont="1" applyBorder="1" applyAlignment="1">
      <alignment horizontal="center" vertical="center"/>
    </xf>
    <xf numFmtId="0" fontId="99" fillId="0" borderId="34" xfId="0" applyFont="1" applyBorder="1" applyAlignment="1">
      <alignment horizontal="center" vertical="center"/>
    </xf>
    <xf numFmtId="0" fontId="99" fillId="0" borderId="11" xfId="0" applyFont="1" applyBorder="1" applyAlignment="1">
      <alignment horizontal="center" vertical="center"/>
    </xf>
    <xf numFmtId="0" fontId="99" fillId="0" borderId="35" xfId="0" applyFont="1" applyBorder="1" applyAlignment="1">
      <alignment horizontal="center" vertical="center"/>
    </xf>
    <xf numFmtId="14" fontId="107" fillId="0" borderId="34" xfId="0" applyNumberFormat="1" applyFont="1" applyBorder="1" applyAlignment="1">
      <alignment horizontal="center" vertical="center" wrapText="1"/>
    </xf>
    <xf numFmtId="14" fontId="107" fillId="0" borderId="11" xfId="0" applyNumberFormat="1" applyFont="1" applyBorder="1" applyAlignment="1">
      <alignment horizontal="center" vertical="center" wrapText="1"/>
    </xf>
    <xf numFmtId="14" fontId="107" fillId="0" borderId="35" xfId="0" applyNumberFormat="1" applyFont="1" applyBorder="1" applyAlignment="1">
      <alignment horizontal="center" vertical="center" wrapText="1"/>
    </xf>
    <xf numFmtId="14" fontId="107" fillId="0" borderId="38" xfId="0" applyNumberFormat="1" applyFont="1" applyBorder="1" applyAlignment="1">
      <alignment horizontal="center" vertical="center" wrapText="1"/>
    </xf>
    <xf numFmtId="14" fontId="107" fillId="0" borderId="0" xfId="0" applyNumberFormat="1" applyFont="1" applyBorder="1" applyAlignment="1">
      <alignment horizontal="center" vertical="center" wrapText="1"/>
    </xf>
    <xf numFmtId="14" fontId="107" fillId="0" borderId="39" xfId="0" applyNumberFormat="1" applyFont="1" applyBorder="1" applyAlignment="1">
      <alignment horizontal="center" vertical="center" wrapText="1"/>
    </xf>
    <xf numFmtId="14" fontId="82" fillId="0" borderId="38" xfId="0" applyNumberFormat="1" applyFont="1" applyBorder="1" applyAlignment="1">
      <alignment horizontal="center" vertical="center"/>
    </xf>
    <xf numFmtId="14" fontId="82" fillId="0" borderId="0" xfId="0" applyNumberFormat="1" applyFont="1" applyBorder="1" applyAlignment="1">
      <alignment horizontal="center" vertical="center"/>
    </xf>
    <xf numFmtId="14" fontId="82" fillId="0" borderId="39" xfId="0" applyNumberFormat="1" applyFont="1" applyBorder="1" applyAlignment="1">
      <alignment horizontal="center" vertical="center"/>
    </xf>
    <xf numFmtId="14" fontId="82" fillId="0" borderId="36" xfId="0" applyNumberFormat="1" applyFont="1" applyBorder="1" applyAlignment="1">
      <alignment horizontal="center" vertical="center"/>
    </xf>
    <xf numFmtId="14" fontId="82" fillId="0" borderId="6" xfId="0" applyNumberFormat="1" applyFont="1" applyBorder="1" applyAlignment="1">
      <alignment horizontal="center" vertical="center"/>
    </xf>
    <xf numFmtId="14" fontId="82" fillId="0" borderId="37" xfId="0" applyNumberFormat="1" applyFont="1" applyBorder="1" applyAlignment="1">
      <alignment horizontal="center" vertical="center"/>
    </xf>
    <xf numFmtId="14" fontId="118" fillId="0" borderId="111" xfId="0" applyNumberFormat="1" applyFont="1" applyBorder="1" applyAlignment="1">
      <alignment horizontal="center" vertical="center"/>
    </xf>
    <xf numFmtId="14" fontId="118" fillId="0" borderId="106" xfId="0" applyNumberFormat="1" applyFont="1" applyBorder="1" applyAlignment="1">
      <alignment horizontal="center" vertical="center"/>
    </xf>
    <xf numFmtId="14" fontId="112" fillId="0" borderId="45" xfId="0" applyNumberFormat="1" applyFont="1" applyBorder="1" applyAlignment="1">
      <alignment horizontal="center" vertical="center"/>
    </xf>
    <xf numFmtId="14" fontId="112" fillId="0" borderId="63" xfId="0" applyNumberFormat="1" applyFont="1" applyBorder="1" applyAlignment="1">
      <alignment horizontal="center" vertical="center"/>
    </xf>
    <xf numFmtId="14" fontId="112" fillId="0" borderId="46" xfId="0" applyNumberFormat="1" applyFont="1" applyBorder="1" applyAlignment="1">
      <alignment horizontal="center" vertical="center"/>
    </xf>
    <xf numFmtId="0" fontId="120" fillId="0" borderId="107" xfId="1" applyFont="1" applyBorder="1" applyAlignment="1">
      <alignment horizontal="center" vertical="center"/>
    </xf>
    <xf numFmtId="0" fontId="120" fillId="0" borderId="115" xfId="1" applyFont="1" applyBorder="1" applyAlignment="1">
      <alignment horizontal="center" vertical="center"/>
    </xf>
    <xf numFmtId="0" fontId="120" fillId="0" borderId="109" xfId="1" applyFont="1" applyBorder="1" applyAlignment="1">
      <alignment horizontal="center" vertical="center"/>
    </xf>
    <xf numFmtId="0" fontId="106" fillId="0" borderId="40" xfId="0" applyFont="1" applyBorder="1" applyAlignment="1">
      <alignment horizontal="center" vertical="center"/>
    </xf>
    <xf numFmtId="0" fontId="106" fillId="0" borderId="41" xfId="0" applyFont="1" applyBorder="1" applyAlignment="1">
      <alignment horizontal="center" vertical="center"/>
    </xf>
    <xf numFmtId="0" fontId="106" fillId="0" borderId="34" xfId="0" applyFont="1" applyBorder="1" applyAlignment="1">
      <alignment horizontal="center" vertical="center"/>
    </xf>
    <xf numFmtId="0" fontId="106" fillId="0" borderId="11" xfId="0" applyFont="1" applyBorder="1" applyAlignment="1">
      <alignment horizontal="center" vertical="center"/>
    </xf>
    <xf numFmtId="0" fontId="106" fillId="0" borderId="35" xfId="0" applyFont="1" applyBorder="1" applyAlignment="1">
      <alignment horizontal="center" vertical="center"/>
    </xf>
    <xf numFmtId="0" fontId="3" fillId="0" borderId="45" xfId="3" applyBorder="1" applyAlignment="1">
      <alignment horizontal="center"/>
    </xf>
    <xf numFmtId="0" fontId="3" fillId="0" borderId="63" xfId="3" applyBorder="1" applyAlignment="1">
      <alignment horizontal="center"/>
    </xf>
    <xf numFmtId="0" fontId="3" fillId="0" borderId="46" xfId="3" applyBorder="1" applyAlignment="1">
      <alignment horizontal="center"/>
    </xf>
    <xf numFmtId="0" fontId="72" fillId="0" borderId="45" xfId="3" applyFont="1" applyBorder="1" applyAlignment="1">
      <alignment horizontal="center" vertical="center" wrapText="1"/>
    </xf>
    <xf numFmtId="0" fontId="72" fillId="0" borderId="63" xfId="3" applyFont="1" applyBorder="1" applyAlignment="1">
      <alignment horizontal="center" vertical="center" wrapText="1"/>
    </xf>
    <xf numFmtId="0" fontId="72" fillId="0" borderId="46" xfId="3" applyFont="1" applyBorder="1" applyAlignment="1">
      <alignment horizontal="center" vertical="center" wrapText="1"/>
    </xf>
    <xf numFmtId="0" fontId="78" fillId="0" borderId="34" xfId="3" applyFont="1" applyBorder="1" applyAlignment="1">
      <alignment horizontal="center" vertical="top" wrapText="1"/>
    </xf>
    <xf numFmtId="0" fontId="78" fillId="0" borderId="11" xfId="3" applyFont="1" applyBorder="1" applyAlignment="1">
      <alignment horizontal="center" vertical="top" wrapText="1"/>
    </xf>
    <xf numFmtId="0" fontId="78" fillId="0" borderId="35" xfId="3" applyFont="1" applyBorder="1" applyAlignment="1">
      <alignment horizontal="center" vertical="top" wrapText="1"/>
    </xf>
    <xf numFmtId="0" fontId="78" fillId="0" borderId="38" xfId="3" applyFont="1" applyBorder="1" applyAlignment="1">
      <alignment horizontal="center" vertical="top" wrapText="1"/>
    </xf>
    <xf numFmtId="0" fontId="78" fillId="0" borderId="0" xfId="3" applyFont="1" applyBorder="1" applyAlignment="1">
      <alignment horizontal="center" vertical="top" wrapText="1"/>
    </xf>
    <xf numFmtId="0" fontId="78" fillId="0" borderId="39" xfId="3" applyFont="1" applyBorder="1" applyAlignment="1">
      <alignment horizontal="center" vertical="top" wrapText="1"/>
    </xf>
    <xf numFmtId="0" fontId="78" fillId="0" borderId="36" xfId="3" applyFont="1" applyBorder="1" applyAlignment="1">
      <alignment horizontal="center" vertical="top" wrapText="1"/>
    </xf>
    <xf numFmtId="0" fontId="78" fillId="0" borderId="6" xfId="3" applyFont="1" applyBorder="1" applyAlignment="1">
      <alignment horizontal="center" vertical="top" wrapText="1"/>
    </xf>
    <xf numFmtId="0" fontId="78" fillId="0" borderId="37" xfId="3" applyFont="1" applyBorder="1" applyAlignment="1">
      <alignment horizontal="center" vertical="top" wrapText="1"/>
    </xf>
    <xf numFmtId="0" fontId="91" fillId="0" borderId="34" xfId="1" applyFont="1" applyBorder="1" applyAlignment="1">
      <alignment horizontal="center" vertical="top" wrapText="1"/>
    </xf>
    <xf numFmtId="0" fontId="91" fillId="0" borderId="11" xfId="1" applyFont="1" applyBorder="1" applyAlignment="1">
      <alignment horizontal="center" vertical="top" wrapText="1"/>
    </xf>
    <xf numFmtId="0" fontId="91" fillId="0" borderId="35" xfId="1" applyFont="1" applyBorder="1" applyAlignment="1">
      <alignment horizontal="center" vertical="top" wrapText="1"/>
    </xf>
    <xf numFmtId="0" fontId="91" fillId="0" borderId="38" xfId="1" applyFont="1" applyBorder="1" applyAlignment="1">
      <alignment horizontal="center" vertical="top" wrapText="1"/>
    </xf>
    <xf numFmtId="0" fontId="91" fillId="0" borderId="0" xfId="1" applyFont="1" applyBorder="1" applyAlignment="1">
      <alignment horizontal="center" vertical="top" wrapText="1"/>
    </xf>
    <xf numFmtId="0" fontId="91" fillId="0" borderId="39" xfId="1" applyFont="1" applyBorder="1" applyAlignment="1">
      <alignment horizontal="center" vertical="top" wrapText="1"/>
    </xf>
    <xf numFmtId="0" fontId="91" fillId="0" borderId="36" xfId="1" applyFont="1" applyBorder="1" applyAlignment="1">
      <alignment horizontal="center" vertical="top" wrapText="1"/>
    </xf>
    <xf numFmtId="0" fontId="91" fillId="0" borderId="6" xfId="1" applyFont="1" applyBorder="1" applyAlignment="1">
      <alignment horizontal="center" vertical="top" wrapText="1"/>
    </xf>
    <xf numFmtId="0" fontId="91" fillId="0" borderId="37" xfId="1" applyFont="1" applyBorder="1" applyAlignment="1">
      <alignment horizontal="center" vertical="top" wrapText="1"/>
    </xf>
    <xf numFmtId="0" fontId="71" fillId="0" borderId="38" xfId="3" applyFont="1" applyBorder="1" applyAlignment="1">
      <alignment horizontal="center" vertical="top" wrapText="1"/>
    </xf>
    <xf numFmtId="0" fontId="71" fillId="0" borderId="0" xfId="3" applyFont="1" applyBorder="1" applyAlignment="1">
      <alignment horizontal="center" vertical="top" wrapText="1"/>
    </xf>
    <xf numFmtId="0" fontId="71" fillId="0" borderId="39" xfId="3" applyFont="1" applyBorder="1" applyAlignment="1">
      <alignment horizontal="center" vertical="top" wrapText="1"/>
    </xf>
    <xf numFmtId="0" fontId="71" fillId="0" borderId="36" xfId="3" applyFont="1" applyBorder="1" applyAlignment="1">
      <alignment horizontal="center" vertical="top" wrapText="1"/>
    </xf>
    <xf numFmtId="0" fontId="71" fillId="0" borderId="6" xfId="3" applyFont="1" applyBorder="1" applyAlignment="1">
      <alignment horizontal="center" vertical="top" wrapText="1"/>
    </xf>
    <xf numFmtId="0" fontId="71" fillId="0" borderId="37" xfId="3" applyFont="1" applyBorder="1" applyAlignment="1">
      <alignment horizontal="center" vertical="top" wrapText="1"/>
    </xf>
    <xf numFmtId="0" fontId="30" fillId="0" borderId="34" xfId="3" applyFont="1" applyBorder="1" applyAlignment="1">
      <alignment horizontal="center" vertical="center"/>
    </xf>
    <xf numFmtId="0" fontId="30" fillId="0" borderId="11" xfId="3" applyFont="1" applyBorder="1" applyAlignment="1">
      <alignment horizontal="center" vertical="center"/>
    </xf>
    <xf numFmtId="0" fontId="30" fillId="0" borderId="35" xfId="3" applyFont="1" applyBorder="1" applyAlignment="1">
      <alignment horizontal="center" vertical="center"/>
    </xf>
    <xf numFmtId="0" fontId="30" fillId="0" borderId="38" xfId="3" applyFont="1" applyBorder="1" applyAlignment="1">
      <alignment horizontal="center" vertical="center"/>
    </xf>
    <xf numFmtId="0" fontId="30" fillId="0" borderId="0" xfId="3" applyFont="1" applyBorder="1" applyAlignment="1">
      <alignment horizontal="center" vertical="center"/>
    </xf>
    <xf numFmtId="0" fontId="30" fillId="0" borderId="39" xfId="3" applyFont="1" applyBorder="1" applyAlignment="1">
      <alignment horizontal="center" vertical="center"/>
    </xf>
    <xf numFmtId="0" fontId="42" fillId="0" borderId="6" xfId="3" applyFont="1" applyBorder="1" applyAlignment="1">
      <alignment horizontal="center" vertical="center"/>
    </xf>
    <xf numFmtId="165" fontId="27" fillId="0" borderId="77" xfId="2" applyNumberFormat="1" applyFont="1" applyBorder="1" applyAlignment="1">
      <alignment horizontal="center" vertical="center" wrapText="1"/>
    </xf>
    <xf numFmtId="165" fontId="27" fillId="0" borderId="71" xfId="2" applyNumberFormat="1" applyFont="1" applyBorder="1" applyAlignment="1">
      <alignment horizontal="center" vertical="center" wrapText="1"/>
    </xf>
    <xf numFmtId="165" fontId="27" fillId="0" borderId="45" xfId="2" applyNumberFormat="1" applyFont="1" applyBorder="1" applyAlignment="1">
      <alignment horizontal="center" vertical="center"/>
    </xf>
    <xf numFmtId="165" fontId="27" fillId="0" borderId="46" xfId="2" applyNumberFormat="1" applyFont="1" applyBorder="1" applyAlignment="1">
      <alignment horizontal="center" vertical="center"/>
    </xf>
    <xf numFmtId="0" fontId="90" fillId="0" borderId="34" xfId="3" applyFont="1" applyBorder="1" applyAlignment="1">
      <alignment horizontal="center" vertical="center" wrapText="1"/>
    </xf>
    <xf numFmtId="0" fontId="90" fillId="0" borderId="11" xfId="3" applyFont="1" applyBorder="1" applyAlignment="1">
      <alignment horizontal="center" vertical="center" wrapText="1"/>
    </xf>
    <xf numFmtId="0" fontId="90" fillId="0" borderId="35" xfId="3" applyFont="1" applyBorder="1" applyAlignment="1">
      <alignment horizontal="center" vertical="center" wrapText="1"/>
    </xf>
    <xf numFmtId="0" fontId="90" fillId="0" borderId="38" xfId="3" applyFont="1" applyBorder="1" applyAlignment="1">
      <alignment horizontal="center" vertical="center" wrapText="1"/>
    </xf>
    <xf numFmtId="0" fontId="90" fillId="0" borderId="0" xfId="3" applyFont="1" applyBorder="1" applyAlignment="1">
      <alignment horizontal="center" vertical="center" wrapText="1"/>
    </xf>
    <xf numFmtId="0" fontId="90" fillId="0" borderId="39" xfId="3" applyFont="1" applyBorder="1" applyAlignment="1">
      <alignment horizontal="center" vertical="center" wrapText="1"/>
    </xf>
    <xf numFmtId="0" fontId="90" fillId="0" borderId="36" xfId="3" applyFont="1" applyBorder="1" applyAlignment="1">
      <alignment horizontal="center" vertical="center" wrapText="1"/>
    </xf>
    <xf numFmtId="0" fontId="90" fillId="0" borderId="6" xfId="3" applyFont="1" applyBorder="1" applyAlignment="1">
      <alignment horizontal="center" vertical="center" wrapText="1"/>
    </xf>
    <xf numFmtId="0" fontId="90" fillId="0" borderId="37" xfId="3" applyFont="1" applyBorder="1" applyAlignment="1">
      <alignment horizontal="center" vertical="center" wrapText="1"/>
    </xf>
    <xf numFmtId="0" fontId="17" fillId="0" borderId="0" xfId="3" applyFont="1" applyBorder="1" applyAlignment="1">
      <alignment horizontal="center" vertical="center"/>
    </xf>
    <xf numFmtId="0" fontId="38" fillId="0" borderId="0" xfId="3" applyFont="1" applyBorder="1" applyAlignment="1">
      <alignment horizontal="center" vertical="center"/>
    </xf>
    <xf numFmtId="0" fontId="31" fillId="0" borderId="0" xfId="3" applyFont="1" applyFill="1" applyBorder="1" applyAlignment="1">
      <alignment horizontal="center" vertical="center"/>
    </xf>
    <xf numFmtId="0" fontId="59" fillId="0" borderId="0" xfId="3" applyFont="1" applyBorder="1" applyAlignment="1">
      <alignment horizontal="center" vertical="center"/>
    </xf>
    <xf numFmtId="0" fontId="59" fillId="0" borderId="11" xfId="3" applyFont="1" applyBorder="1" applyAlignment="1">
      <alignment horizontal="center" vertical="center"/>
    </xf>
    <xf numFmtId="0" fontId="35" fillId="0" borderId="0" xfId="3" applyFont="1" applyBorder="1" applyAlignment="1">
      <alignment horizontal="center" vertical="center"/>
    </xf>
    <xf numFmtId="0" fontId="33" fillId="0" borderId="0" xfId="3" applyFont="1" applyBorder="1" applyAlignment="1">
      <alignment horizontal="center" vertical="center"/>
    </xf>
    <xf numFmtId="165" fontId="17" fillId="0" borderId="34" xfId="2" applyNumberFormat="1" applyFont="1" applyBorder="1" applyAlignment="1">
      <alignment horizontal="center" vertical="center"/>
    </xf>
    <xf numFmtId="165" fontId="17" fillId="0" borderId="11" xfId="2" applyNumberFormat="1" applyFont="1" applyBorder="1" applyAlignment="1">
      <alignment horizontal="center" vertical="center"/>
    </xf>
    <xf numFmtId="165" fontId="17" fillId="0" borderId="35" xfId="2" applyNumberFormat="1" applyFont="1" applyBorder="1" applyAlignment="1">
      <alignment horizontal="center" vertical="center"/>
    </xf>
    <xf numFmtId="165" fontId="17" fillId="0" borderId="36" xfId="2" applyNumberFormat="1" applyFont="1" applyBorder="1" applyAlignment="1">
      <alignment horizontal="center" vertical="center"/>
    </xf>
    <xf numFmtId="165" fontId="17" fillId="0" borderId="6" xfId="2" applyNumberFormat="1" applyFont="1" applyBorder="1" applyAlignment="1">
      <alignment horizontal="center" vertical="center"/>
    </xf>
    <xf numFmtId="165" fontId="17" fillId="0" borderId="37" xfId="2" applyNumberFormat="1" applyFont="1" applyBorder="1" applyAlignment="1">
      <alignment horizontal="center" vertical="center"/>
    </xf>
    <xf numFmtId="0" fontId="20" fillId="0" borderId="34" xfId="0" applyFont="1" applyBorder="1" applyAlignment="1">
      <alignment horizontal="center" vertical="center"/>
    </xf>
    <xf numFmtId="0" fontId="20" fillId="0" borderId="11"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0" fillId="0" borderId="6" xfId="0" applyFont="1" applyBorder="1" applyAlignment="1">
      <alignment horizontal="center" vertical="center"/>
    </xf>
    <xf numFmtId="0" fontId="20" fillId="0" borderId="37" xfId="0" applyFont="1" applyBorder="1" applyAlignment="1">
      <alignment horizontal="center" vertical="center"/>
    </xf>
    <xf numFmtId="0" fontId="29" fillId="0" borderId="34" xfId="3" applyFont="1" applyBorder="1" applyAlignment="1">
      <alignment horizontal="center" vertical="center"/>
    </xf>
    <xf numFmtId="0" fontId="29" fillId="0" borderId="11" xfId="3" applyFont="1" applyBorder="1" applyAlignment="1">
      <alignment horizontal="center" vertical="center"/>
    </xf>
    <xf numFmtId="0" fontId="29" fillId="0" borderId="35" xfId="3" applyFont="1" applyBorder="1" applyAlignment="1">
      <alignment horizontal="center" vertical="center"/>
    </xf>
    <xf numFmtId="0" fontId="29" fillId="0" borderId="36" xfId="3" applyFont="1" applyBorder="1" applyAlignment="1">
      <alignment horizontal="center" vertical="center"/>
    </xf>
    <xf numFmtId="0" fontId="29" fillId="0" borderId="6" xfId="3" applyFont="1" applyBorder="1" applyAlignment="1">
      <alignment horizontal="center" vertical="center"/>
    </xf>
    <xf numFmtId="0" fontId="29" fillId="0" borderId="37" xfId="3" applyFont="1" applyBorder="1" applyAlignment="1">
      <alignment horizontal="center" vertical="center"/>
    </xf>
    <xf numFmtId="0" fontId="68" fillId="0" borderId="64" xfId="3" applyFont="1" applyBorder="1" applyAlignment="1">
      <alignment horizontal="center" vertical="center" wrapText="1"/>
    </xf>
    <xf numFmtId="0" fontId="68" fillId="0" borderId="65" xfId="3" applyFont="1" applyBorder="1" applyAlignment="1">
      <alignment horizontal="center" vertical="center" wrapText="1"/>
    </xf>
    <xf numFmtId="0" fontId="68" fillId="0" borderId="66" xfId="3" applyFont="1" applyBorder="1" applyAlignment="1">
      <alignment horizontal="center" vertical="center" wrapText="1"/>
    </xf>
    <xf numFmtId="0" fontId="68" fillId="0" borderId="67" xfId="3" applyFont="1" applyBorder="1" applyAlignment="1">
      <alignment horizontal="center" vertical="center" wrapText="1"/>
    </xf>
    <xf numFmtId="0" fontId="68" fillId="0" borderId="0" xfId="3" applyFont="1" applyBorder="1" applyAlignment="1">
      <alignment horizontal="center" vertical="center" wrapText="1"/>
    </xf>
    <xf numFmtId="0" fontId="68" fillId="0" borderId="68" xfId="3" applyFont="1" applyBorder="1" applyAlignment="1">
      <alignment horizontal="center" vertical="center" wrapText="1"/>
    </xf>
    <xf numFmtId="0" fontId="68" fillId="0" borderId="69" xfId="3" applyFont="1" applyBorder="1" applyAlignment="1">
      <alignment horizontal="center" vertical="center" wrapText="1"/>
    </xf>
    <xf numFmtId="0" fontId="68" fillId="0" borderId="70" xfId="3" applyFont="1" applyBorder="1" applyAlignment="1">
      <alignment horizontal="center" vertical="center" wrapText="1"/>
    </xf>
    <xf numFmtId="0" fontId="68" fillId="0" borderId="71" xfId="3" applyFont="1" applyBorder="1" applyAlignment="1">
      <alignment horizontal="center" vertical="center" wrapText="1"/>
    </xf>
    <xf numFmtId="165" fontId="8" fillId="0" borderId="45" xfId="2" applyNumberFormat="1" applyFont="1" applyBorder="1" applyAlignment="1">
      <alignment horizontal="center" vertical="center"/>
    </xf>
    <xf numFmtId="165" fontId="8" fillId="0" borderId="46" xfId="2" applyNumberFormat="1" applyFont="1" applyBorder="1" applyAlignment="1">
      <alignment horizontal="center" vertical="center"/>
    </xf>
    <xf numFmtId="0" fontId="30" fillId="0" borderId="36" xfId="3" applyFont="1" applyBorder="1" applyAlignment="1">
      <alignment horizontal="center" vertical="center"/>
    </xf>
    <xf numFmtId="0" fontId="30" fillId="0" borderId="6" xfId="3" applyFont="1" applyBorder="1" applyAlignment="1">
      <alignment horizontal="center" vertical="center"/>
    </xf>
    <xf numFmtId="0" fontId="30" fillId="0" borderId="37" xfId="3" applyFont="1" applyBorder="1" applyAlignment="1">
      <alignment horizontal="center" vertical="center"/>
    </xf>
    <xf numFmtId="165" fontId="17" fillId="0" borderId="45" xfId="2" applyNumberFormat="1" applyFont="1" applyBorder="1" applyAlignment="1">
      <alignment horizontal="center" vertical="center"/>
    </xf>
    <xf numFmtId="165" fontId="17" fillId="0" borderId="46" xfId="2" applyNumberFormat="1" applyFont="1" applyBorder="1" applyAlignment="1">
      <alignment horizontal="center" vertical="center"/>
    </xf>
    <xf numFmtId="165" fontId="42" fillId="0" borderId="45" xfId="2" applyNumberFormat="1" applyFont="1" applyBorder="1" applyAlignment="1">
      <alignment horizontal="center" vertical="center"/>
    </xf>
    <xf numFmtId="165" fontId="42" fillId="0" borderId="46" xfId="2" applyNumberFormat="1"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17" fillId="0" borderId="3" xfId="3" applyFont="1" applyBorder="1" applyAlignment="1">
      <alignment horizontal="center" vertical="center"/>
    </xf>
    <xf numFmtId="0" fontId="17" fillId="0" borderId="4" xfId="3" applyFont="1" applyBorder="1" applyAlignment="1">
      <alignment horizontal="center" vertical="center"/>
    </xf>
    <xf numFmtId="0" fontId="17" fillId="0" borderId="5" xfId="3" applyFont="1" applyBorder="1" applyAlignment="1">
      <alignment horizontal="center" vertical="center"/>
    </xf>
    <xf numFmtId="165" fontId="17" fillId="0" borderId="3" xfId="2" applyNumberFormat="1" applyFont="1" applyBorder="1" applyAlignment="1">
      <alignment horizontal="center" vertical="center"/>
    </xf>
    <xf numFmtId="165" fontId="17" fillId="0" borderId="4" xfId="2" applyNumberFormat="1" applyFont="1" applyBorder="1" applyAlignment="1">
      <alignment horizontal="center" vertical="center"/>
    </xf>
    <xf numFmtId="165" fontId="17" fillId="0" borderId="5" xfId="2" applyNumberFormat="1" applyFont="1" applyBorder="1" applyAlignment="1">
      <alignment horizontal="center" vertical="center"/>
    </xf>
    <xf numFmtId="0" fontId="32" fillId="0" borderId="0" xfId="3" applyFont="1" applyAlignment="1">
      <alignment horizontal="center" vertical="center"/>
    </xf>
    <xf numFmtId="0" fontId="17" fillId="0" borderId="0" xfId="3" applyFont="1" applyAlignment="1">
      <alignment horizontal="center" vertical="center"/>
    </xf>
    <xf numFmtId="0" fontId="2" fillId="0" borderId="0" xfId="3" applyFont="1" applyBorder="1" applyAlignment="1">
      <alignment horizontal="center" vertical="center"/>
    </xf>
    <xf numFmtId="0" fontId="3" fillId="0" borderId="0" xfId="3" applyBorder="1" applyAlignment="1">
      <alignment horizontal="center" vertical="center"/>
    </xf>
    <xf numFmtId="0" fontId="35" fillId="0" borderId="0" xfId="3" applyFont="1" applyAlignment="1">
      <alignment horizontal="center" vertical="center"/>
    </xf>
    <xf numFmtId="0" fontId="33" fillId="0" borderId="0" xfId="3" applyFont="1" applyAlignment="1">
      <alignment horizontal="center" vertical="center"/>
    </xf>
    <xf numFmtId="0" fontId="42" fillId="0" borderId="0" xfId="3" applyFont="1" applyAlignment="1">
      <alignment horizontal="center" vertical="center"/>
    </xf>
    <xf numFmtId="0" fontId="38" fillId="0" borderId="0" xfId="3" applyFont="1" applyAlignment="1">
      <alignment horizontal="center" vertical="center"/>
    </xf>
    <xf numFmtId="0" fontId="31" fillId="0" borderId="0" xfId="3" applyFont="1" applyFill="1" applyAlignment="1">
      <alignment horizontal="center" vertical="center"/>
    </xf>
    <xf numFmtId="0" fontId="67" fillId="0" borderId="0" xfId="3" applyFont="1" applyAlignment="1">
      <alignment horizontal="center" vertical="center"/>
    </xf>
    <xf numFmtId="0" fontId="96" fillId="0" borderId="108" xfId="0" applyFont="1" applyBorder="1" applyAlignment="1">
      <alignment horizontal="center" vertical="center"/>
    </xf>
    <xf numFmtId="0" fontId="96" fillId="0" borderId="79" xfId="0" applyFont="1" applyBorder="1" applyAlignment="1">
      <alignment horizontal="center" vertical="center"/>
    </xf>
    <xf numFmtId="0" fontId="96" fillId="0" borderId="102" xfId="0" applyFont="1" applyBorder="1" applyAlignment="1">
      <alignment horizontal="center" vertical="center"/>
    </xf>
    <xf numFmtId="0" fontId="96" fillId="0" borderId="120" xfId="0" applyFont="1" applyBorder="1" applyAlignment="1">
      <alignment horizontal="center" vertical="center"/>
    </xf>
    <xf numFmtId="0" fontId="96" fillId="0" borderId="122" xfId="0" applyFont="1" applyBorder="1" applyAlignment="1">
      <alignment horizontal="center" vertical="center"/>
    </xf>
    <xf numFmtId="0" fontId="119" fillId="0" borderId="36" xfId="0" applyFont="1" applyBorder="1" applyAlignment="1">
      <alignment horizontal="center" vertical="center"/>
    </xf>
    <xf numFmtId="0" fontId="119" fillId="0" borderId="6" xfId="0" applyFont="1" applyBorder="1" applyAlignment="1">
      <alignment horizontal="center" vertical="center"/>
    </xf>
    <xf numFmtId="0" fontId="119" fillId="0" borderId="37" xfId="0" applyFont="1" applyBorder="1" applyAlignment="1">
      <alignment horizontal="center" vertical="center"/>
    </xf>
    <xf numFmtId="168" fontId="113" fillId="0" borderId="34" xfId="1" applyNumberFormat="1" applyFont="1" applyBorder="1" applyAlignment="1">
      <alignment horizontal="center" vertical="center"/>
    </xf>
    <xf numFmtId="168" fontId="113" fillId="0" borderId="11" xfId="1" applyNumberFormat="1" applyFont="1" applyBorder="1" applyAlignment="1">
      <alignment horizontal="center" vertical="center"/>
    </xf>
    <xf numFmtId="168" fontId="113" fillId="0" borderId="35" xfId="1" applyNumberFormat="1" applyFont="1" applyBorder="1" applyAlignment="1">
      <alignment horizontal="center" vertical="center"/>
    </xf>
    <xf numFmtId="0" fontId="113" fillId="0" borderId="36" xfId="1" applyFont="1" applyBorder="1" applyAlignment="1">
      <alignment horizontal="center" vertical="center"/>
    </xf>
    <xf numFmtId="0" fontId="113" fillId="0" borderId="6" xfId="1" applyFont="1" applyBorder="1" applyAlignment="1">
      <alignment horizontal="center" vertical="center"/>
    </xf>
    <xf numFmtId="0" fontId="113" fillId="0" borderId="37" xfId="1" applyFont="1" applyBorder="1" applyAlignment="1">
      <alignment horizontal="center" vertical="center"/>
    </xf>
    <xf numFmtId="0" fontId="102" fillId="0" borderId="36" xfId="0" applyFont="1" applyBorder="1" applyAlignment="1">
      <alignment horizontal="center" vertical="center"/>
    </xf>
    <xf numFmtId="0" fontId="102" fillId="0" borderId="6" xfId="0" applyFont="1" applyBorder="1" applyAlignment="1">
      <alignment horizontal="center" vertical="center"/>
    </xf>
    <xf numFmtId="0" fontId="102" fillId="0" borderId="37" xfId="0" applyFont="1" applyBorder="1" applyAlignment="1">
      <alignment horizontal="center" vertical="center"/>
    </xf>
    <xf numFmtId="0" fontId="100" fillId="0" borderId="11" xfId="0" applyFont="1" applyBorder="1" applyAlignment="1">
      <alignment horizontal="center" vertical="center"/>
    </xf>
    <xf numFmtId="0" fontId="96" fillId="0" borderId="80" xfId="0" applyFont="1" applyBorder="1" applyAlignment="1">
      <alignment horizontal="center" vertical="center"/>
    </xf>
    <xf numFmtId="0" fontId="106" fillId="0" borderId="110" xfId="0" applyFont="1" applyBorder="1" applyAlignment="1">
      <alignment horizontal="center" vertical="center"/>
    </xf>
    <xf numFmtId="0" fontId="106" fillId="0" borderId="55" xfId="0" applyFont="1" applyBorder="1" applyAlignment="1">
      <alignment horizontal="center" vertical="center"/>
    </xf>
    <xf numFmtId="0" fontId="100" fillId="0" borderId="3" xfId="0" applyFont="1" applyBorder="1" applyAlignment="1">
      <alignment horizontal="center" vertical="center"/>
    </xf>
    <xf numFmtId="0" fontId="100" fillId="0" borderId="4" xfId="0" applyFont="1" applyBorder="1" applyAlignment="1">
      <alignment horizontal="center" vertical="center"/>
    </xf>
    <xf numFmtId="0" fontId="104" fillId="0" borderId="42" xfId="0" applyFont="1" applyBorder="1" applyAlignment="1">
      <alignment horizontal="center" vertical="center"/>
    </xf>
    <xf numFmtId="0" fontId="101" fillId="0" borderId="3" xfId="0" applyFont="1" applyBorder="1" applyAlignment="1">
      <alignment horizontal="center" vertical="center"/>
    </xf>
    <xf numFmtId="0" fontId="101" fillId="0" borderId="4" xfId="0" applyFont="1" applyBorder="1" applyAlignment="1">
      <alignment horizontal="center" vertical="center"/>
    </xf>
    <xf numFmtId="0" fontId="101" fillId="0" borderId="5" xfId="0" applyFont="1" applyBorder="1" applyAlignment="1">
      <alignment horizontal="center" vertical="center"/>
    </xf>
    <xf numFmtId="0" fontId="81" fillId="0" borderId="80" xfId="0" applyFont="1" applyBorder="1" applyAlignment="1">
      <alignment horizontal="center" vertical="center"/>
    </xf>
    <xf numFmtId="0" fontId="98" fillId="0" borderId="80" xfId="0" applyFont="1" applyBorder="1" applyAlignment="1">
      <alignment horizontal="center" vertical="center"/>
    </xf>
    <xf numFmtId="165" fontId="81" fillId="0" borderId="8" xfId="0" applyNumberFormat="1" applyFont="1" applyBorder="1" applyAlignment="1">
      <alignment horizontal="center" vertical="center"/>
    </xf>
    <xf numFmtId="165" fontId="81" fillId="0" borderId="7" xfId="0" applyNumberFormat="1" applyFont="1" applyBorder="1" applyAlignment="1">
      <alignment horizontal="center" vertical="center"/>
    </xf>
    <xf numFmtId="0" fontId="106" fillId="0" borderId="1" xfId="0" applyFont="1" applyBorder="1" applyAlignment="1">
      <alignment horizontal="center" vertical="center"/>
    </xf>
    <xf numFmtId="0" fontId="81" fillId="0" borderId="1" xfId="0" applyFont="1" applyBorder="1" applyAlignment="1">
      <alignment horizontal="center" vertical="center"/>
    </xf>
    <xf numFmtId="0" fontId="98" fillId="0" borderId="1" xfId="0" applyFont="1" applyBorder="1" applyAlignment="1">
      <alignment horizontal="center" vertical="center"/>
    </xf>
    <xf numFmtId="0" fontId="114" fillId="0" borderId="1" xfId="1" applyFont="1" applyBorder="1" applyAlignment="1">
      <alignment horizontal="center" vertical="center"/>
    </xf>
    <xf numFmtId="0" fontId="100" fillId="0" borderId="35" xfId="0" applyFont="1" applyBorder="1" applyAlignment="1">
      <alignment horizontal="center" vertical="center"/>
    </xf>
    <xf numFmtId="0" fontId="96" fillId="0" borderId="1" xfId="0" applyFont="1" applyBorder="1" applyAlignment="1">
      <alignment horizontal="center" vertical="center"/>
    </xf>
    <xf numFmtId="0" fontId="106" fillId="0" borderId="123" xfId="0" applyFont="1" applyBorder="1" applyAlignment="1">
      <alignment horizontal="center" vertical="center"/>
    </xf>
    <xf numFmtId="0" fontId="96" fillId="0" borderId="107" xfId="0" applyFont="1" applyBorder="1" applyAlignment="1">
      <alignment vertical="center"/>
    </xf>
    <xf numFmtId="3" fontId="111" fillId="0" borderId="21" xfId="0" applyNumberFormat="1" applyFont="1" applyBorder="1" applyAlignment="1">
      <alignment horizontal="center" vertical="center"/>
    </xf>
    <xf numFmtId="3" fontId="110" fillId="0" borderId="21" xfId="0" applyNumberFormat="1" applyFont="1" applyBorder="1" applyAlignment="1">
      <alignment horizontal="center" vertical="center"/>
    </xf>
    <xf numFmtId="3" fontId="111" fillId="0" borderId="49" xfId="0" applyNumberFormat="1" applyFont="1" applyBorder="1" applyAlignment="1">
      <alignment horizontal="center" vertical="center"/>
    </xf>
    <xf numFmtId="1" fontId="109" fillId="0" borderId="1" xfId="0" applyNumberFormat="1" applyFont="1" applyBorder="1" applyAlignment="1">
      <alignment horizontal="center" vertical="center"/>
    </xf>
    <xf numFmtId="168" fontId="123" fillId="0" borderId="1" xfId="1" applyNumberFormat="1" applyFont="1" applyBorder="1" applyAlignment="1">
      <alignment horizontal="center" vertical="center"/>
    </xf>
    <xf numFmtId="1" fontId="124" fillId="0" borderId="1" xfId="0" applyNumberFormat="1" applyFont="1" applyBorder="1" applyAlignment="1">
      <alignment horizontal="center" vertical="center"/>
    </xf>
    <xf numFmtId="0" fontId="132" fillId="0" borderId="124" xfId="1" applyFont="1" applyFill="1" applyBorder="1" applyAlignment="1">
      <alignment horizontal="center" vertical="center"/>
    </xf>
    <xf numFmtId="3" fontId="110" fillId="0" borderId="20" xfId="0" applyNumberFormat="1" applyFont="1" applyBorder="1" applyAlignment="1">
      <alignment horizontal="center" vertical="center"/>
    </xf>
    <xf numFmtId="14" fontId="123" fillId="0" borderId="2" xfId="1" applyNumberFormat="1" applyFont="1" applyBorder="1" applyAlignment="1">
      <alignment horizontal="center" vertical="center"/>
    </xf>
    <xf numFmtId="14" fontId="82" fillId="0" borderId="34" xfId="0" applyNumberFormat="1" applyFont="1" applyBorder="1" applyAlignment="1">
      <alignment horizontal="center" vertical="center"/>
    </xf>
    <xf numFmtId="14" fontId="82" fillId="0" borderId="11" xfId="0" applyNumberFormat="1" applyFont="1" applyBorder="1" applyAlignment="1">
      <alignment horizontal="center" vertical="center"/>
    </xf>
    <xf numFmtId="14" fontId="82" fillId="0" borderId="35" xfId="0" applyNumberFormat="1" applyFont="1" applyBorder="1" applyAlignment="1">
      <alignment horizontal="center" vertical="center"/>
    </xf>
    <xf numFmtId="14" fontId="123" fillId="0" borderId="83" xfId="1" applyNumberFormat="1" applyFont="1" applyBorder="1" applyAlignment="1">
      <alignment horizontal="center" vertical="center"/>
    </xf>
    <xf numFmtId="1" fontId="109" fillId="0" borderId="80" xfId="0" applyNumberFormat="1" applyFont="1" applyBorder="1" applyAlignment="1">
      <alignment horizontal="center" vertical="center"/>
    </xf>
    <xf numFmtId="168" fontId="123" fillId="0" borderId="80" xfId="1" applyNumberFormat="1" applyFont="1" applyBorder="1" applyAlignment="1">
      <alignment horizontal="center" vertical="center"/>
    </xf>
    <xf numFmtId="1" fontId="124" fillId="0" borderId="80" xfId="0" applyNumberFormat="1" applyFont="1" applyBorder="1" applyAlignment="1">
      <alignment horizontal="center" vertical="center"/>
    </xf>
    <xf numFmtId="0" fontId="106" fillId="0" borderId="80" xfId="0" applyFont="1" applyBorder="1" applyAlignment="1">
      <alignment horizontal="center" vertical="center"/>
    </xf>
    <xf numFmtId="0" fontId="114" fillId="0" borderId="80" xfId="1" applyFont="1" applyBorder="1" applyAlignment="1">
      <alignment horizontal="center" vertical="center"/>
    </xf>
    <xf numFmtId="0" fontId="114" fillId="0" borderId="81" xfId="1" applyFont="1" applyBorder="1" applyAlignment="1">
      <alignment vertical="center"/>
    </xf>
    <xf numFmtId="165" fontId="81" fillId="0" borderId="49" xfId="0" applyNumberFormat="1" applyFont="1" applyBorder="1" applyAlignment="1">
      <alignment horizontal="center" vertical="center"/>
    </xf>
    <xf numFmtId="0" fontId="81" fillId="0" borderId="48" xfId="0" applyFont="1" applyBorder="1" applyAlignment="1">
      <alignment horizontal="center" vertical="center"/>
    </xf>
    <xf numFmtId="0" fontId="81" fillId="0" borderId="82" xfId="0" applyFont="1" applyBorder="1" applyAlignment="1">
      <alignment horizontal="center" vertical="center"/>
    </xf>
    <xf numFmtId="0" fontId="134" fillId="0" borderId="78" xfId="0" applyFont="1" applyFill="1" applyBorder="1" applyAlignment="1">
      <alignment horizontal="center" vertical="center"/>
    </xf>
    <xf numFmtId="3" fontId="135" fillId="0" borderId="123" xfId="0" applyNumberFormat="1" applyFont="1" applyBorder="1" applyAlignment="1">
      <alignment horizontal="center" vertical="center"/>
    </xf>
    <xf numFmtId="14" fontId="136" fillId="0" borderId="40" xfId="1" applyNumberFormat="1" applyFont="1" applyBorder="1" applyAlignment="1">
      <alignment horizontal="center" vertical="center"/>
    </xf>
    <xf numFmtId="14" fontId="136" fillId="0" borderId="41" xfId="1" applyNumberFormat="1" applyFont="1" applyBorder="1" applyAlignment="1">
      <alignment horizontal="center" vertical="center"/>
    </xf>
    <xf numFmtId="0" fontId="96" fillId="0" borderId="81" xfId="0" applyFont="1" applyBorder="1" applyAlignment="1">
      <alignment horizontal="center" vertical="center"/>
    </xf>
    <xf numFmtId="0" fontId="96" fillId="0" borderId="121" xfId="0" applyFont="1" applyBorder="1" applyAlignment="1">
      <alignment vertical="center"/>
    </xf>
    <xf numFmtId="0" fontId="96" fillId="0" borderId="118" xfId="0" applyFont="1" applyBorder="1" applyAlignment="1">
      <alignment vertical="center"/>
    </xf>
    <xf numFmtId="0" fontId="96" fillId="0" borderId="108" xfId="0" applyFont="1" applyBorder="1" applyAlignment="1">
      <alignment vertical="center"/>
    </xf>
    <xf numFmtId="0" fontId="96" fillId="0" borderId="82" xfId="0" applyFont="1" applyBorder="1" applyAlignment="1">
      <alignment horizontal="center" vertical="center"/>
    </xf>
    <xf numFmtId="0" fontId="106" fillId="0" borderId="117" xfId="0" applyFont="1" applyBorder="1" applyAlignment="1">
      <alignment horizontal="center" vertical="center"/>
    </xf>
    <xf numFmtId="0" fontId="106" fillId="0" borderId="119" xfId="0" applyFont="1" applyBorder="1" applyAlignment="1">
      <alignment horizontal="center" vertical="center"/>
    </xf>
    <xf numFmtId="0" fontId="96" fillId="0" borderId="78" xfId="0" applyFont="1" applyBorder="1" applyAlignment="1">
      <alignment horizontal="center" vertical="center"/>
    </xf>
    <xf numFmtId="0" fontId="96" fillId="0" borderId="41" xfId="0" applyFont="1" applyBorder="1" applyAlignment="1">
      <alignment horizontal="center" vertical="center"/>
    </xf>
    <xf numFmtId="0" fontId="117" fillId="0" borderId="104" xfId="1" applyFont="1" applyBorder="1" applyAlignment="1">
      <alignment horizontal="center" vertical="center"/>
    </xf>
    <xf numFmtId="0" fontId="117" fillId="0" borderId="105" xfId="1" applyFont="1" applyBorder="1" applyAlignment="1">
      <alignment horizontal="center" vertical="center"/>
    </xf>
    <xf numFmtId="0" fontId="117" fillId="0" borderId="36" xfId="1" applyFont="1" applyBorder="1" applyAlignment="1">
      <alignment vertical="center"/>
    </xf>
    <xf numFmtId="0" fontId="81" fillId="0" borderId="48" xfId="0" applyFont="1" applyBorder="1" applyAlignment="1">
      <alignment vertical="center"/>
    </xf>
    <xf numFmtId="0" fontId="104" fillId="0" borderId="42" xfId="0" applyFont="1" applyBorder="1" applyAlignment="1">
      <alignment horizontal="center" vertical="center"/>
    </xf>
    <xf numFmtId="0" fontId="104" fillId="0" borderId="101" xfId="0" applyFont="1" applyBorder="1" applyAlignment="1">
      <alignment horizontal="center" vertical="center"/>
    </xf>
    <xf numFmtId="0" fontId="114" fillId="0" borderId="124" xfId="1" applyFont="1" applyBorder="1" applyAlignment="1">
      <alignment vertical="center"/>
    </xf>
    <xf numFmtId="0" fontId="81" fillId="0" borderId="2" xfId="0" applyFont="1" applyBorder="1" applyAlignment="1">
      <alignment horizontal="center" vertical="center"/>
    </xf>
    <xf numFmtId="0" fontId="81" fillId="0" borderId="83" xfId="0" applyFont="1" applyBorder="1" applyAlignment="1">
      <alignment horizontal="center" vertical="center"/>
    </xf>
    <xf numFmtId="0" fontId="106" fillId="0" borderId="3" xfId="0" applyFont="1" applyBorder="1" applyAlignment="1">
      <alignment horizontal="center" vertical="center"/>
    </xf>
    <xf numFmtId="0" fontId="106" fillId="0" borderId="4" xfId="0" applyFont="1" applyBorder="1" applyAlignment="1">
      <alignment horizontal="center" vertical="center"/>
    </xf>
  </cellXfs>
  <cellStyles count="8">
    <cellStyle name="Comma" xfId="5" builtinId="3"/>
    <cellStyle name="Hyperlink" xfId="1" builtinId="8"/>
    <cellStyle name="Normal" xfId="0" builtinId="0"/>
    <cellStyle name="Normal 2" xfId="3" xr:uid="{A968E386-85E9-4050-BC52-AF721067774C}"/>
    <cellStyle name="Normal 3" xfId="6" xr:uid="{7A3CFF6A-0B09-4670-8078-AB31F766511E}"/>
    <cellStyle name="Percent" xfId="2" builtinId="5"/>
    <cellStyle name="Percent 2" xfId="4" xr:uid="{DA66A93D-5BAF-464A-808F-A549D2235E70}"/>
    <cellStyle name="Percent 3" xfId="7" xr:uid="{E4EF7598-ABEF-43B8-A09B-3E11F8CFB6D5}"/>
  </cellStyles>
  <dxfs count="0"/>
  <tableStyles count="0" defaultTableStyle="TableStyleMedium2" defaultPivotStyle="PivotStyleLight16"/>
  <colors>
    <mruColors>
      <color rgb="FFF2F6B8"/>
      <color rgb="FFFD6D01"/>
      <color rgb="FFFFFF99"/>
      <color rgb="FFDE9B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4.xml"/><Relationship Id="rId12" Type="http://schemas.openxmlformats.org/officeDocument/2006/relationships/sharedStrings" Target="sharedString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styles" Target="styles.xml"/><Relationship Id="rId5" Type="http://schemas.openxmlformats.org/officeDocument/2006/relationships/chartsheet" Target="chartsheets/sheet2.xml"/><Relationship Id="rId10" Type="http://schemas.openxmlformats.org/officeDocument/2006/relationships/theme" Target="theme/theme1.xml"/><Relationship Id="rId4" Type="http://schemas.openxmlformats.org/officeDocument/2006/relationships/worksheet" Target="worksheets/sheet3.xml"/><Relationship Id="rId9"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Strategic</a:t>
            </a:r>
            <a:r>
              <a:rPr lang="en-US" baseline="0"/>
              <a:t> - Level </a:t>
            </a:r>
            <a:r>
              <a:rPr lang="en-US"/>
              <a:t>Infection</a:t>
            </a:r>
            <a:r>
              <a:rPr lang="en-US" baseline="0"/>
              <a:t> Curves (very broad projection)</a:t>
            </a:r>
          </a:p>
          <a:p>
            <a:pPr>
              <a:defRPr/>
            </a:pPr>
            <a:r>
              <a:rPr lang="en-US" baseline="0"/>
              <a:t>Total # of Cases: 1/22 - 4/1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'B4 #'!$A$2</c:f>
              <c:strCache>
                <c:ptCount val="1"/>
                <c:pt idx="0">
                  <c:v>China</c:v>
                </c:pt>
              </c:strCache>
            </c:strRef>
          </c:tx>
          <c:spPr>
            <a:ln w="28575" cap="rnd">
              <a:solidFill>
                <a:schemeClr val="accent1"/>
              </a:solidFill>
              <a:round/>
            </a:ln>
            <a:effectLst/>
          </c:spPr>
          <c:marker>
            <c:symbol val="none"/>
          </c:marker>
          <c:cat>
            <c:numRef>
              <c:f>'B4 #'!$B$1:$BT$1</c:f>
              <c:numCache>
                <c:formatCode>m/d;@</c:formatCode>
                <c:ptCount val="71"/>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pt idx="67">
                  <c:v>43919</c:v>
                </c:pt>
                <c:pt idx="68">
                  <c:v>43920</c:v>
                </c:pt>
                <c:pt idx="69">
                  <c:v>43921</c:v>
                </c:pt>
                <c:pt idx="70">
                  <c:v>43922</c:v>
                </c:pt>
              </c:numCache>
            </c:numRef>
          </c:cat>
          <c:val>
            <c:numRef>
              <c:f>'B4 #'!$B$2:$BT$2</c:f>
              <c:numCache>
                <c:formatCode>General</c:formatCode>
                <c:ptCount val="71"/>
                <c:pt idx="0">
                  <c:v>548</c:v>
                </c:pt>
                <c:pt idx="1">
                  <c:v>643</c:v>
                </c:pt>
                <c:pt idx="2">
                  <c:v>920</c:v>
                </c:pt>
                <c:pt idx="3">
                  <c:v>1406</c:v>
                </c:pt>
                <c:pt idx="4">
                  <c:v>2075</c:v>
                </c:pt>
                <c:pt idx="5">
                  <c:v>2877</c:v>
                </c:pt>
                <c:pt idx="6">
                  <c:v>5509</c:v>
                </c:pt>
                <c:pt idx="7">
                  <c:v>6087</c:v>
                </c:pt>
                <c:pt idx="8">
                  <c:v>8141</c:v>
                </c:pt>
                <c:pt idx="9">
                  <c:v>9802</c:v>
                </c:pt>
                <c:pt idx="10">
                  <c:v>11891</c:v>
                </c:pt>
                <c:pt idx="11">
                  <c:v>16630</c:v>
                </c:pt>
                <c:pt idx="12">
                  <c:v>19716</c:v>
                </c:pt>
                <c:pt idx="13">
                  <c:v>23707</c:v>
                </c:pt>
                <c:pt idx="14">
                  <c:v>27440</c:v>
                </c:pt>
                <c:pt idx="15">
                  <c:v>30587</c:v>
                </c:pt>
                <c:pt idx="16">
                  <c:v>34110</c:v>
                </c:pt>
                <c:pt idx="17">
                  <c:v>36814</c:v>
                </c:pt>
                <c:pt idx="18">
                  <c:v>39829</c:v>
                </c:pt>
                <c:pt idx="19">
                  <c:v>42354</c:v>
                </c:pt>
                <c:pt idx="20">
                  <c:v>44386</c:v>
                </c:pt>
                <c:pt idx="21">
                  <c:v>44759</c:v>
                </c:pt>
                <c:pt idx="22">
                  <c:v>59895</c:v>
                </c:pt>
                <c:pt idx="23">
                  <c:v>66358</c:v>
                </c:pt>
                <c:pt idx="24">
                  <c:v>68413</c:v>
                </c:pt>
                <c:pt idx="25">
                  <c:v>70513</c:v>
                </c:pt>
                <c:pt idx="26">
                  <c:v>72434</c:v>
                </c:pt>
                <c:pt idx="27">
                  <c:v>74211</c:v>
                </c:pt>
                <c:pt idx="28">
                  <c:v>74619</c:v>
                </c:pt>
                <c:pt idx="29">
                  <c:v>75077</c:v>
                </c:pt>
                <c:pt idx="30">
                  <c:v>75550</c:v>
                </c:pt>
                <c:pt idx="31">
                  <c:v>77001</c:v>
                </c:pt>
                <c:pt idx="32">
                  <c:v>77022</c:v>
                </c:pt>
                <c:pt idx="33">
                  <c:v>77241</c:v>
                </c:pt>
                <c:pt idx="34">
                  <c:v>77754</c:v>
                </c:pt>
                <c:pt idx="35">
                  <c:v>78166</c:v>
                </c:pt>
                <c:pt idx="36">
                  <c:v>78600</c:v>
                </c:pt>
                <c:pt idx="37">
                  <c:v>78928</c:v>
                </c:pt>
                <c:pt idx="38">
                  <c:v>79356</c:v>
                </c:pt>
                <c:pt idx="39">
                  <c:v>79932</c:v>
                </c:pt>
                <c:pt idx="40">
                  <c:v>80136</c:v>
                </c:pt>
                <c:pt idx="41">
                  <c:v>80261</c:v>
                </c:pt>
                <c:pt idx="42">
                  <c:v>80386</c:v>
                </c:pt>
                <c:pt idx="43">
                  <c:v>80537</c:v>
                </c:pt>
                <c:pt idx="44">
                  <c:v>80690</c:v>
                </c:pt>
                <c:pt idx="45">
                  <c:v>80770</c:v>
                </c:pt>
                <c:pt idx="46">
                  <c:v>80823</c:v>
                </c:pt>
                <c:pt idx="47">
                  <c:v>80860</c:v>
                </c:pt>
                <c:pt idx="48">
                  <c:v>80887</c:v>
                </c:pt>
                <c:pt idx="49">
                  <c:v>80921</c:v>
                </c:pt>
                <c:pt idx="50">
                  <c:v>80932</c:v>
                </c:pt>
                <c:pt idx="51">
                  <c:v>80945</c:v>
                </c:pt>
                <c:pt idx="52">
                  <c:v>80977</c:v>
                </c:pt>
                <c:pt idx="53">
                  <c:v>81003</c:v>
                </c:pt>
                <c:pt idx="54">
                  <c:v>81033</c:v>
                </c:pt>
                <c:pt idx="55">
                  <c:v>81058</c:v>
                </c:pt>
                <c:pt idx="56">
                  <c:v>81102</c:v>
                </c:pt>
                <c:pt idx="57">
                  <c:v>81156</c:v>
                </c:pt>
                <c:pt idx="58">
                  <c:v>81250</c:v>
                </c:pt>
                <c:pt idx="59">
                  <c:v>81305</c:v>
                </c:pt>
                <c:pt idx="60">
                  <c:v>81435</c:v>
                </c:pt>
                <c:pt idx="61">
                  <c:v>81498</c:v>
                </c:pt>
                <c:pt idx="62">
                  <c:v>81591</c:v>
                </c:pt>
                <c:pt idx="63">
                  <c:v>81661</c:v>
                </c:pt>
                <c:pt idx="64">
                  <c:v>81782</c:v>
                </c:pt>
                <c:pt idx="65">
                  <c:v>81897</c:v>
                </c:pt>
                <c:pt idx="66">
                  <c:v>81999</c:v>
                </c:pt>
                <c:pt idx="67">
                  <c:v>82122</c:v>
                </c:pt>
                <c:pt idx="68">
                  <c:v>82198</c:v>
                </c:pt>
                <c:pt idx="69">
                  <c:v>82279</c:v>
                </c:pt>
                <c:pt idx="70">
                  <c:v>82361</c:v>
                </c:pt>
              </c:numCache>
            </c:numRef>
          </c:val>
          <c:smooth val="0"/>
          <c:extLst>
            <c:ext xmlns:c16="http://schemas.microsoft.com/office/drawing/2014/chart" uri="{C3380CC4-5D6E-409C-BE32-E72D297353CC}">
              <c16:uniqueId val="{00000000-03C3-46C6-8E3A-0047017DBFC5}"/>
            </c:ext>
          </c:extLst>
        </c:ser>
        <c:ser>
          <c:idx val="1"/>
          <c:order val="1"/>
          <c:tx>
            <c:strRef>
              <c:f>'B4 #'!$A$3</c:f>
              <c:strCache>
                <c:ptCount val="1"/>
                <c:pt idx="0">
                  <c:v>Italy</c:v>
                </c:pt>
              </c:strCache>
            </c:strRef>
          </c:tx>
          <c:spPr>
            <a:ln w="28575" cap="rnd">
              <a:solidFill>
                <a:schemeClr val="accent2"/>
              </a:solidFill>
              <a:round/>
            </a:ln>
            <a:effectLst/>
          </c:spPr>
          <c:marker>
            <c:symbol val="none"/>
          </c:marker>
          <c:cat>
            <c:numRef>
              <c:f>'B4 #'!$B$1:$BT$1</c:f>
              <c:numCache>
                <c:formatCode>m/d;@</c:formatCode>
                <c:ptCount val="71"/>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pt idx="67">
                  <c:v>43919</c:v>
                </c:pt>
                <c:pt idx="68">
                  <c:v>43920</c:v>
                </c:pt>
                <c:pt idx="69">
                  <c:v>43921</c:v>
                </c:pt>
                <c:pt idx="70">
                  <c:v>43922</c:v>
                </c:pt>
              </c:numCache>
            </c:numRef>
          </c:cat>
          <c:val>
            <c:numRef>
              <c:f>'B4 #'!$B$3:$BT$3</c:f>
              <c:numCache>
                <c:formatCode>General</c:formatCode>
                <c:ptCount val="71"/>
                <c:pt idx="0">
                  <c:v>0</c:v>
                </c:pt>
                <c:pt idx="1">
                  <c:v>0</c:v>
                </c:pt>
                <c:pt idx="2">
                  <c:v>0</c:v>
                </c:pt>
                <c:pt idx="3">
                  <c:v>0</c:v>
                </c:pt>
                <c:pt idx="4">
                  <c:v>0</c:v>
                </c:pt>
                <c:pt idx="5">
                  <c:v>0</c:v>
                </c:pt>
                <c:pt idx="6">
                  <c:v>0</c:v>
                </c:pt>
                <c:pt idx="7">
                  <c:v>0</c:v>
                </c:pt>
                <c:pt idx="8">
                  <c:v>0</c:v>
                </c:pt>
                <c:pt idx="9">
                  <c:v>2</c:v>
                </c:pt>
                <c:pt idx="10">
                  <c:v>2</c:v>
                </c:pt>
                <c:pt idx="11">
                  <c:v>2</c:v>
                </c:pt>
                <c:pt idx="12">
                  <c:v>2</c:v>
                </c:pt>
                <c:pt idx="13">
                  <c:v>2</c:v>
                </c:pt>
                <c:pt idx="14">
                  <c:v>2</c:v>
                </c:pt>
                <c:pt idx="15">
                  <c:v>2</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20</c:v>
                </c:pt>
                <c:pt idx="31">
                  <c:v>62</c:v>
                </c:pt>
                <c:pt idx="32">
                  <c:v>155</c:v>
                </c:pt>
                <c:pt idx="33">
                  <c:v>229</c:v>
                </c:pt>
                <c:pt idx="34">
                  <c:v>322</c:v>
                </c:pt>
                <c:pt idx="35">
                  <c:v>453</c:v>
                </c:pt>
                <c:pt idx="36">
                  <c:v>655</c:v>
                </c:pt>
                <c:pt idx="37">
                  <c:v>888</c:v>
                </c:pt>
                <c:pt idx="38">
                  <c:v>1128</c:v>
                </c:pt>
                <c:pt idx="39">
                  <c:v>1694</c:v>
                </c:pt>
                <c:pt idx="40">
                  <c:v>2036</c:v>
                </c:pt>
                <c:pt idx="41">
                  <c:v>2502</c:v>
                </c:pt>
                <c:pt idx="42">
                  <c:v>3089</c:v>
                </c:pt>
                <c:pt idx="43">
                  <c:v>3858</c:v>
                </c:pt>
                <c:pt idx="44">
                  <c:v>4636</c:v>
                </c:pt>
                <c:pt idx="45">
                  <c:v>5883</c:v>
                </c:pt>
                <c:pt idx="46">
                  <c:v>7375</c:v>
                </c:pt>
                <c:pt idx="47">
                  <c:v>9172</c:v>
                </c:pt>
                <c:pt idx="48">
                  <c:v>10149</c:v>
                </c:pt>
                <c:pt idx="49">
                  <c:v>12462</c:v>
                </c:pt>
                <c:pt idx="50">
                  <c:v>12462</c:v>
                </c:pt>
                <c:pt idx="51">
                  <c:v>17660</c:v>
                </c:pt>
                <c:pt idx="52">
                  <c:v>21157</c:v>
                </c:pt>
                <c:pt idx="53">
                  <c:v>24747</c:v>
                </c:pt>
                <c:pt idx="54">
                  <c:v>27980</c:v>
                </c:pt>
                <c:pt idx="55">
                  <c:v>31506</c:v>
                </c:pt>
                <c:pt idx="56">
                  <c:v>35713</c:v>
                </c:pt>
                <c:pt idx="57">
                  <c:v>41035</c:v>
                </c:pt>
                <c:pt idx="58">
                  <c:v>47021</c:v>
                </c:pt>
                <c:pt idx="59">
                  <c:v>53578</c:v>
                </c:pt>
                <c:pt idx="60">
                  <c:v>59138</c:v>
                </c:pt>
                <c:pt idx="61">
                  <c:v>63927</c:v>
                </c:pt>
                <c:pt idx="62">
                  <c:v>69176</c:v>
                </c:pt>
                <c:pt idx="63">
                  <c:v>74386</c:v>
                </c:pt>
                <c:pt idx="64">
                  <c:v>80589</c:v>
                </c:pt>
                <c:pt idx="65">
                  <c:v>86498</c:v>
                </c:pt>
                <c:pt idx="66">
                  <c:v>92472</c:v>
                </c:pt>
                <c:pt idx="67">
                  <c:v>97689</c:v>
                </c:pt>
                <c:pt idx="68">
                  <c:v>101739</c:v>
                </c:pt>
                <c:pt idx="69">
                  <c:v>105792</c:v>
                </c:pt>
                <c:pt idx="70">
                  <c:v>110574</c:v>
                </c:pt>
              </c:numCache>
            </c:numRef>
          </c:val>
          <c:smooth val="0"/>
          <c:extLst>
            <c:ext xmlns:c16="http://schemas.microsoft.com/office/drawing/2014/chart" uri="{C3380CC4-5D6E-409C-BE32-E72D297353CC}">
              <c16:uniqueId val="{00000001-03C3-46C6-8E3A-0047017DBFC5}"/>
            </c:ext>
          </c:extLst>
        </c:ser>
        <c:ser>
          <c:idx val="2"/>
          <c:order val="2"/>
          <c:tx>
            <c:strRef>
              <c:f>'B4 #'!$A$4</c:f>
              <c:strCache>
                <c:ptCount val="1"/>
                <c:pt idx="0">
                  <c:v>Spain</c:v>
                </c:pt>
              </c:strCache>
            </c:strRef>
          </c:tx>
          <c:spPr>
            <a:ln w="28575" cap="rnd">
              <a:solidFill>
                <a:schemeClr val="accent3"/>
              </a:solidFill>
              <a:round/>
            </a:ln>
            <a:effectLst/>
          </c:spPr>
          <c:marker>
            <c:symbol val="none"/>
          </c:marker>
          <c:cat>
            <c:numRef>
              <c:f>'B4 #'!$B$1:$BT$1</c:f>
              <c:numCache>
                <c:formatCode>m/d;@</c:formatCode>
                <c:ptCount val="71"/>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pt idx="67">
                  <c:v>43919</c:v>
                </c:pt>
                <c:pt idx="68">
                  <c:v>43920</c:v>
                </c:pt>
                <c:pt idx="69">
                  <c:v>43921</c:v>
                </c:pt>
                <c:pt idx="70">
                  <c:v>43922</c:v>
                </c:pt>
              </c:numCache>
            </c:numRef>
          </c:cat>
          <c:val>
            <c:numRef>
              <c:f>'B4 #'!$B$4:$BT$4</c:f>
              <c:numCache>
                <c:formatCode>General</c:formatCode>
                <c:ptCount val="71"/>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1</c:v>
                </c:pt>
                <c:pt idx="16">
                  <c:v>1</c:v>
                </c:pt>
                <c:pt idx="17">
                  <c:v>1</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6</c:v>
                </c:pt>
                <c:pt idx="35">
                  <c:v>13</c:v>
                </c:pt>
                <c:pt idx="36">
                  <c:v>15</c:v>
                </c:pt>
                <c:pt idx="37">
                  <c:v>32</c:v>
                </c:pt>
                <c:pt idx="38">
                  <c:v>45</c:v>
                </c:pt>
                <c:pt idx="39">
                  <c:v>84</c:v>
                </c:pt>
                <c:pt idx="40">
                  <c:v>120</c:v>
                </c:pt>
                <c:pt idx="41">
                  <c:v>165</c:v>
                </c:pt>
                <c:pt idx="42">
                  <c:v>222</c:v>
                </c:pt>
                <c:pt idx="43">
                  <c:v>259</c:v>
                </c:pt>
                <c:pt idx="44">
                  <c:v>400</c:v>
                </c:pt>
                <c:pt idx="45">
                  <c:v>500</c:v>
                </c:pt>
                <c:pt idx="46">
                  <c:v>673</c:v>
                </c:pt>
                <c:pt idx="47">
                  <c:v>1073</c:v>
                </c:pt>
                <c:pt idx="48">
                  <c:v>1695</c:v>
                </c:pt>
                <c:pt idx="49">
                  <c:v>2277</c:v>
                </c:pt>
                <c:pt idx="50">
                  <c:v>2277</c:v>
                </c:pt>
                <c:pt idx="51">
                  <c:v>5232</c:v>
                </c:pt>
                <c:pt idx="52">
                  <c:v>6391</c:v>
                </c:pt>
                <c:pt idx="53">
                  <c:v>7798</c:v>
                </c:pt>
                <c:pt idx="54">
                  <c:v>9942</c:v>
                </c:pt>
                <c:pt idx="55">
                  <c:v>11748</c:v>
                </c:pt>
                <c:pt idx="56">
                  <c:v>13910</c:v>
                </c:pt>
                <c:pt idx="57">
                  <c:v>17963</c:v>
                </c:pt>
                <c:pt idx="58">
                  <c:v>20410</c:v>
                </c:pt>
                <c:pt idx="59">
                  <c:v>25374</c:v>
                </c:pt>
                <c:pt idx="60">
                  <c:v>28768</c:v>
                </c:pt>
                <c:pt idx="61">
                  <c:v>35136</c:v>
                </c:pt>
                <c:pt idx="62">
                  <c:v>39885</c:v>
                </c:pt>
                <c:pt idx="63">
                  <c:v>49515</c:v>
                </c:pt>
                <c:pt idx="64">
                  <c:v>57786</c:v>
                </c:pt>
                <c:pt idx="65">
                  <c:v>65719</c:v>
                </c:pt>
                <c:pt idx="66">
                  <c:v>73235</c:v>
                </c:pt>
                <c:pt idx="67">
                  <c:v>80110</c:v>
                </c:pt>
                <c:pt idx="68">
                  <c:v>87956</c:v>
                </c:pt>
                <c:pt idx="69">
                  <c:v>95923</c:v>
                </c:pt>
                <c:pt idx="70">
                  <c:v>104118</c:v>
                </c:pt>
              </c:numCache>
            </c:numRef>
          </c:val>
          <c:smooth val="0"/>
          <c:extLst>
            <c:ext xmlns:c16="http://schemas.microsoft.com/office/drawing/2014/chart" uri="{C3380CC4-5D6E-409C-BE32-E72D297353CC}">
              <c16:uniqueId val="{00000002-03C3-46C6-8E3A-0047017DBFC5}"/>
            </c:ext>
          </c:extLst>
        </c:ser>
        <c:ser>
          <c:idx val="3"/>
          <c:order val="3"/>
          <c:tx>
            <c:strRef>
              <c:f>'B4 #'!$A$5</c:f>
              <c:strCache>
                <c:ptCount val="1"/>
                <c:pt idx="0">
                  <c:v>US</c:v>
                </c:pt>
              </c:strCache>
            </c:strRef>
          </c:tx>
          <c:spPr>
            <a:ln w="28575" cap="rnd">
              <a:solidFill>
                <a:schemeClr val="accent4"/>
              </a:solidFill>
              <a:round/>
            </a:ln>
            <a:effectLst/>
          </c:spPr>
          <c:marker>
            <c:symbol val="none"/>
          </c:marker>
          <c:cat>
            <c:numRef>
              <c:f>'B4 #'!$B$1:$BT$1</c:f>
              <c:numCache>
                <c:formatCode>m/d;@</c:formatCode>
                <c:ptCount val="71"/>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pt idx="67">
                  <c:v>43919</c:v>
                </c:pt>
                <c:pt idx="68">
                  <c:v>43920</c:v>
                </c:pt>
                <c:pt idx="69">
                  <c:v>43921</c:v>
                </c:pt>
                <c:pt idx="70">
                  <c:v>43922</c:v>
                </c:pt>
              </c:numCache>
            </c:numRef>
          </c:cat>
          <c:val>
            <c:numRef>
              <c:f>'B4 #'!$B$5:$BT$5</c:f>
              <c:numCache>
                <c:formatCode>General</c:formatCode>
                <c:ptCount val="71"/>
                <c:pt idx="0">
                  <c:v>1</c:v>
                </c:pt>
                <c:pt idx="1">
                  <c:v>1</c:v>
                </c:pt>
                <c:pt idx="2">
                  <c:v>2</c:v>
                </c:pt>
                <c:pt idx="3">
                  <c:v>2</c:v>
                </c:pt>
                <c:pt idx="4">
                  <c:v>5</c:v>
                </c:pt>
                <c:pt idx="5">
                  <c:v>5</c:v>
                </c:pt>
                <c:pt idx="6">
                  <c:v>5</c:v>
                </c:pt>
                <c:pt idx="7">
                  <c:v>5</c:v>
                </c:pt>
                <c:pt idx="8">
                  <c:v>5</c:v>
                </c:pt>
                <c:pt idx="9">
                  <c:v>7</c:v>
                </c:pt>
                <c:pt idx="10">
                  <c:v>8</c:v>
                </c:pt>
                <c:pt idx="11">
                  <c:v>8</c:v>
                </c:pt>
                <c:pt idx="12">
                  <c:v>11</c:v>
                </c:pt>
                <c:pt idx="13">
                  <c:v>11</c:v>
                </c:pt>
                <c:pt idx="14">
                  <c:v>11</c:v>
                </c:pt>
                <c:pt idx="15">
                  <c:v>11</c:v>
                </c:pt>
                <c:pt idx="16">
                  <c:v>11</c:v>
                </c:pt>
                <c:pt idx="17">
                  <c:v>11</c:v>
                </c:pt>
                <c:pt idx="18">
                  <c:v>11</c:v>
                </c:pt>
                <c:pt idx="19">
                  <c:v>11</c:v>
                </c:pt>
                <c:pt idx="20">
                  <c:v>12</c:v>
                </c:pt>
                <c:pt idx="21">
                  <c:v>12</c:v>
                </c:pt>
                <c:pt idx="22">
                  <c:v>13</c:v>
                </c:pt>
                <c:pt idx="23">
                  <c:v>13</c:v>
                </c:pt>
                <c:pt idx="24">
                  <c:v>13</c:v>
                </c:pt>
                <c:pt idx="25">
                  <c:v>13</c:v>
                </c:pt>
                <c:pt idx="26">
                  <c:v>13</c:v>
                </c:pt>
                <c:pt idx="27">
                  <c:v>13</c:v>
                </c:pt>
                <c:pt idx="28">
                  <c:v>13</c:v>
                </c:pt>
                <c:pt idx="29">
                  <c:v>13</c:v>
                </c:pt>
                <c:pt idx="30">
                  <c:v>15</c:v>
                </c:pt>
                <c:pt idx="31">
                  <c:v>15</c:v>
                </c:pt>
                <c:pt idx="32">
                  <c:v>15</c:v>
                </c:pt>
                <c:pt idx="33">
                  <c:v>51</c:v>
                </c:pt>
                <c:pt idx="34">
                  <c:v>51</c:v>
                </c:pt>
                <c:pt idx="35">
                  <c:v>57</c:v>
                </c:pt>
                <c:pt idx="36">
                  <c:v>58</c:v>
                </c:pt>
                <c:pt idx="37">
                  <c:v>60</c:v>
                </c:pt>
                <c:pt idx="38">
                  <c:v>68</c:v>
                </c:pt>
                <c:pt idx="39">
                  <c:v>74</c:v>
                </c:pt>
                <c:pt idx="40">
                  <c:v>98</c:v>
                </c:pt>
                <c:pt idx="41">
                  <c:v>118</c:v>
                </c:pt>
                <c:pt idx="42">
                  <c:v>149</c:v>
                </c:pt>
                <c:pt idx="43">
                  <c:v>217</c:v>
                </c:pt>
                <c:pt idx="44">
                  <c:v>262</c:v>
                </c:pt>
                <c:pt idx="45">
                  <c:v>402</c:v>
                </c:pt>
                <c:pt idx="46">
                  <c:v>518</c:v>
                </c:pt>
                <c:pt idx="47">
                  <c:v>583</c:v>
                </c:pt>
                <c:pt idx="48">
                  <c:v>959</c:v>
                </c:pt>
                <c:pt idx="49">
                  <c:v>1281</c:v>
                </c:pt>
                <c:pt idx="50">
                  <c:v>1663</c:v>
                </c:pt>
                <c:pt idx="51">
                  <c:v>2179</c:v>
                </c:pt>
                <c:pt idx="52">
                  <c:v>2727</c:v>
                </c:pt>
                <c:pt idx="53">
                  <c:v>3499</c:v>
                </c:pt>
                <c:pt idx="54">
                  <c:v>4632</c:v>
                </c:pt>
                <c:pt idx="55">
                  <c:v>6421</c:v>
                </c:pt>
                <c:pt idx="56">
                  <c:v>7783</c:v>
                </c:pt>
                <c:pt idx="57">
                  <c:v>13677</c:v>
                </c:pt>
                <c:pt idx="58">
                  <c:v>19100</c:v>
                </c:pt>
                <c:pt idx="59">
                  <c:v>25489</c:v>
                </c:pt>
                <c:pt idx="60">
                  <c:v>33276</c:v>
                </c:pt>
                <c:pt idx="61">
                  <c:v>43847</c:v>
                </c:pt>
                <c:pt idx="62">
                  <c:v>53740</c:v>
                </c:pt>
                <c:pt idx="63">
                  <c:v>65778</c:v>
                </c:pt>
                <c:pt idx="64">
                  <c:v>83836</c:v>
                </c:pt>
                <c:pt idx="65">
                  <c:v>101657</c:v>
                </c:pt>
                <c:pt idx="66">
                  <c:v>121478</c:v>
                </c:pt>
                <c:pt idx="67">
                  <c:v>140886</c:v>
                </c:pt>
                <c:pt idx="68">
                  <c:v>161807</c:v>
                </c:pt>
                <c:pt idx="69">
                  <c:v>188172</c:v>
                </c:pt>
                <c:pt idx="70">
                  <c:v>213372</c:v>
                </c:pt>
              </c:numCache>
            </c:numRef>
          </c:val>
          <c:smooth val="0"/>
          <c:extLst>
            <c:ext xmlns:c16="http://schemas.microsoft.com/office/drawing/2014/chart" uri="{C3380CC4-5D6E-409C-BE32-E72D297353CC}">
              <c16:uniqueId val="{00000003-03C3-46C6-8E3A-0047017DBFC5}"/>
            </c:ext>
          </c:extLst>
        </c:ser>
        <c:dLbls>
          <c:showLegendKey val="0"/>
          <c:showVal val="0"/>
          <c:showCatName val="0"/>
          <c:showSerName val="0"/>
          <c:showPercent val="0"/>
          <c:showBubbleSize val="0"/>
        </c:dLbls>
        <c:smooth val="0"/>
        <c:axId val="217300320"/>
        <c:axId val="262492496"/>
      </c:lineChart>
      <c:dateAx>
        <c:axId val="217300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492496"/>
        <c:crosses val="autoZero"/>
        <c:auto val="1"/>
        <c:lblOffset val="100"/>
        <c:baseTimeUnit val="days"/>
      </c:dateAx>
      <c:valAx>
        <c:axId val="262492496"/>
        <c:scaling>
          <c:orientation val="minMax"/>
          <c:max val="13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r>
                  <a:rPr lang="en-US" baseline="0"/>
                  <a:t> # of Cases - 4 most-infected Countries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00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150" baseline="0">
                <a:solidFill>
                  <a:schemeClr val="tx1">
                    <a:lumMod val="50000"/>
                    <a:lumOff val="50000"/>
                  </a:schemeClr>
                </a:solidFill>
                <a:latin typeface="+mn-lt"/>
                <a:ea typeface="+mn-ea"/>
                <a:cs typeface="+mn-cs"/>
              </a:defRPr>
            </a:pPr>
            <a:r>
              <a:rPr lang="en-US" sz="1400" b="0"/>
              <a:t>US CASES</a:t>
            </a:r>
            <a:r>
              <a:rPr lang="en-US" sz="1400" b="0" baseline="0"/>
              <a:t> AND DEATHS</a:t>
            </a:r>
            <a:r>
              <a:rPr lang="en-US" sz="1400" b="0"/>
              <a:t>, Daily and Cumulative, 2/29 - 4/8</a:t>
            </a:r>
          </a:p>
        </c:rich>
      </c:tx>
      <c:overlay val="0"/>
      <c:spPr>
        <a:noFill/>
        <a:ln>
          <a:noFill/>
        </a:ln>
        <a:effectLst/>
      </c:spPr>
      <c:txPr>
        <a:bodyPr rot="0" spcFirstLastPara="1" vertOverflow="ellipsis" vert="horz" wrap="square" anchor="ctr" anchorCtr="1"/>
        <a:lstStyle/>
        <a:p>
          <a:pPr>
            <a:defRPr sz="1400" b="0"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1"/>
          <c:order val="1"/>
          <c:tx>
            <c:strRef>
              <c:f>'IV - US Cx &amp; Dx 4-8'!$A$3</c:f>
              <c:strCache>
                <c:ptCount val="1"/>
                <c:pt idx="0">
                  <c:v>Aggregate Cases</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4-8'!$B$3:$AO$3</c:f>
              <c:numCache>
                <c:formatCode>General</c:formatCode>
                <c:ptCount val="40"/>
                <c:pt idx="0">
                  <c:v>66</c:v>
                </c:pt>
                <c:pt idx="1">
                  <c:v>69</c:v>
                </c:pt>
                <c:pt idx="2">
                  <c:v>89</c:v>
                </c:pt>
                <c:pt idx="3">
                  <c:v>103</c:v>
                </c:pt>
                <c:pt idx="4">
                  <c:v>125</c:v>
                </c:pt>
                <c:pt idx="5">
                  <c:v>159</c:v>
                </c:pt>
                <c:pt idx="6">
                  <c:v>233</c:v>
                </c:pt>
                <c:pt idx="7">
                  <c:v>338</c:v>
                </c:pt>
                <c:pt idx="8">
                  <c:v>433</c:v>
                </c:pt>
                <c:pt idx="9">
                  <c:v>554</c:v>
                </c:pt>
                <c:pt idx="10">
                  <c:v>754</c:v>
                </c:pt>
                <c:pt idx="11">
                  <c:v>1025</c:v>
                </c:pt>
                <c:pt idx="12">
                  <c:v>1312</c:v>
                </c:pt>
                <c:pt idx="13">
                  <c:v>1663</c:v>
                </c:pt>
                <c:pt idx="14">
                  <c:v>2174</c:v>
                </c:pt>
                <c:pt idx="15">
                  <c:v>2951</c:v>
                </c:pt>
                <c:pt idx="16">
                  <c:v>3774</c:v>
                </c:pt>
                <c:pt idx="17">
                  <c:v>4661</c:v>
                </c:pt>
                <c:pt idx="18">
                  <c:v>6427</c:v>
                </c:pt>
                <c:pt idx="19">
                  <c:v>9415</c:v>
                </c:pt>
                <c:pt idx="20">
                  <c:v>14250</c:v>
                </c:pt>
                <c:pt idx="21">
                  <c:v>19624</c:v>
                </c:pt>
                <c:pt idx="22">
                  <c:v>26747</c:v>
                </c:pt>
                <c:pt idx="23">
                  <c:v>35206</c:v>
                </c:pt>
                <c:pt idx="24">
                  <c:v>46442</c:v>
                </c:pt>
                <c:pt idx="25">
                  <c:v>55231</c:v>
                </c:pt>
                <c:pt idx="26">
                  <c:v>69194</c:v>
                </c:pt>
                <c:pt idx="27">
                  <c:v>85991</c:v>
                </c:pt>
                <c:pt idx="28">
                  <c:v>104686</c:v>
                </c:pt>
                <c:pt idx="29">
                  <c:v>124665</c:v>
                </c:pt>
                <c:pt idx="30">
                  <c:v>143025</c:v>
                </c:pt>
                <c:pt idx="31">
                  <c:v>164620</c:v>
                </c:pt>
                <c:pt idx="32">
                  <c:v>189618</c:v>
                </c:pt>
                <c:pt idx="33">
                  <c:v>216721</c:v>
                </c:pt>
                <c:pt idx="34">
                  <c:v>245540</c:v>
                </c:pt>
                <c:pt idx="35">
                  <c:v>277965</c:v>
                </c:pt>
                <c:pt idx="36">
                  <c:v>312237</c:v>
                </c:pt>
                <c:pt idx="37">
                  <c:v>337635</c:v>
                </c:pt>
                <c:pt idx="38">
                  <c:v>368196</c:v>
                </c:pt>
                <c:pt idx="39">
                  <c:v>398809</c:v>
                </c:pt>
              </c:numCache>
            </c:numRef>
          </c:val>
          <c:extLst>
            <c:ext xmlns:c16="http://schemas.microsoft.com/office/drawing/2014/chart" uri="{C3380CC4-5D6E-409C-BE32-E72D297353CC}">
              <c16:uniqueId val="{00000000-48BE-4E21-8AFD-EB60C7D4A351}"/>
            </c:ext>
          </c:extLst>
        </c:ser>
        <c:ser>
          <c:idx val="4"/>
          <c:order val="4"/>
          <c:tx>
            <c:strRef>
              <c:f>'IV - US Cx &amp; Dx 4-8'!$A$7</c:f>
              <c:strCache>
                <c:ptCount val="1"/>
                <c:pt idx="0">
                  <c:v>Aggregate Deaths</c:v>
                </c:pt>
              </c:strCache>
            </c:strRef>
          </c:tx>
          <c:spPr>
            <a:pattFill prst="narHorz">
              <a:fgClr>
                <a:schemeClr val="accent5"/>
              </a:fgClr>
              <a:bgClr>
                <a:schemeClr val="accent5">
                  <a:lumMod val="20000"/>
                  <a:lumOff val="80000"/>
                </a:schemeClr>
              </a:bgClr>
            </a:pattFill>
            <a:ln>
              <a:noFill/>
            </a:ln>
            <a:effectLst>
              <a:innerShdw blurRad="114300">
                <a:schemeClr val="accent5"/>
              </a:innerShdw>
            </a:effectLst>
          </c:spPr>
          <c:invertIfNegative val="0"/>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4-8'!$B$7:$AO$7</c:f>
              <c:numCache>
                <c:formatCode>General</c:formatCode>
                <c:ptCount val="40"/>
                <c:pt idx="0">
                  <c:v>0</c:v>
                </c:pt>
                <c:pt idx="1">
                  <c:v>1</c:v>
                </c:pt>
                <c:pt idx="2">
                  <c:v>2</c:v>
                </c:pt>
                <c:pt idx="3">
                  <c:v>6</c:v>
                </c:pt>
                <c:pt idx="4">
                  <c:v>9</c:v>
                </c:pt>
                <c:pt idx="5">
                  <c:v>11</c:v>
                </c:pt>
                <c:pt idx="6">
                  <c:v>12</c:v>
                </c:pt>
                <c:pt idx="7">
                  <c:v>14</c:v>
                </c:pt>
                <c:pt idx="8">
                  <c:v>17</c:v>
                </c:pt>
                <c:pt idx="9">
                  <c:v>21</c:v>
                </c:pt>
                <c:pt idx="10">
                  <c:v>26</c:v>
                </c:pt>
                <c:pt idx="11">
                  <c:v>28</c:v>
                </c:pt>
                <c:pt idx="12">
                  <c:v>30</c:v>
                </c:pt>
                <c:pt idx="13">
                  <c:v>40</c:v>
                </c:pt>
                <c:pt idx="14">
                  <c:v>47</c:v>
                </c:pt>
                <c:pt idx="15">
                  <c:v>57</c:v>
                </c:pt>
                <c:pt idx="16">
                  <c:v>69</c:v>
                </c:pt>
                <c:pt idx="17">
                  <c:v>85</c:v>
                </c:pt>
                <c:pt idx="18">
                  <c:v>108</c:v>
                </c:pt>
                <c:pt idx="19">
                  <c:v>150</c:v>
                </c:pt>
                <c:pt idx="20">
                  <c:v>150</c:v>
                </c:pt>
                <c:pt idx="21">
                  <c:v>260</c:v>
                </c:pt>
                <c:pt idx="22">
                  <c:v>340</c:v>
                </c:pt>
                <c:pt idx="23">
                  <c:v>471</c:v>
                </c:pt>
                <c:pt idx="24">
                  <c:v>590</c:v>
                </c:pt>
                <c:pt idx="25">
                  <c:v>801</c:v>
                </c:pt>
                <c:pt idx="26">
                  <c:v>1050</c:v>
                </c:pt>
                <c:pt idx="27">
                  <c:v>1296</c:v>
                </c:pt>
                <c:pt idx="28">
                  <c:v>1707</c:v>
                </c:pt>
                <c:pt idx="29">
                  <c:v>2191</c:v>
                </c:pt>
                <c:pt idx="30">
                  <c:v>2509</c:v>
                </c:pt>
                <c:pt idx="31">
                  <c:v>3170</c:v>
                </c:pt>
                <c:pt idx="32">
                  <c:v>4079</c:v>
                </c:pt>
                <c:pt idx="33">
                  <c:v>5138</c:v>
                </c:pt>
                <c:pt idx="34">
                  <c:v>6053</c:v>
                </c:pt>
                <c:pt idx="35">
                  <c:v>7157</c:v>
                </c:pt>
                <c:pt idx="36">
                  <c:v>8501</c:v>
                </c:pt>
                <c:pt idx="37">
                  <c:v>9647</c:v>
                </c:pt>
                <c:pt idx="38">
                  <c:v>10989</c:v>
                </c:pt>
                <c:pt idx="39">
                  <c:v>12895</c:v>
                </c:pt>
              </c:numCache>
            </c:numRef>
          </c:val>
          <c:extLst>
            <c:ext xmlns:c16="http://schemas.microsoft.com/office/drawing/2014/chart" uri="{C3380CC4-5D6E-409C-BE32-E72D297353CC}">
              <c16:uniqueId val="{00000001-48BE-4E21-8AFD-EB60C7D4A351}"/>
            </c:ext>
          </c:extLst>
        </c:ser>
        <c:dLbls>
          <c:showLegendKey val="0"/>
          <c:showVal val="0"/>
          <c:showCatName val="0"/>
          <c:showSerName val="0"/>
          <c:showPercent val="0"/>
          <c:showBubbleSize val="0"/>
        </c:dLbls>
        <c:gapWidth val="150"/>
        <c:axId val="1143427264"/>
        <c:axId val="1355293568"/>
      </c:barChart>
      <c:lineChart>
        <c:grouping val="standard"/>
        <c:varyColors val="0"/>
        <c:ser>
          <c:idx val="5"/>
          <c:order val="5"/>
          <c:tx>
            <c:strRef>
              <c:f>'IV - US Cx &amp; Dx 4-8'!$A$9</c:f>
              <c:strCache>
                <c:ptCount val="1"/>
                <c:pt idx="0">
                  <c:v>Daily CFR</c:v>
                </c:pt>
              </c:strCache>
            </c:strRef>
          </c:tx>
          <c:spPr>
            <a:ln w="28575" cap="rnd">
              <a:solidFill>
                <a:schemeClr val="accent6"/>
              </a:solidFill>
              <a:round/>
            </a:ln>
            <a:effectLst/>
          </c:spPr>
          <c:marker>
            <c:symbol val="none"/>
          </c:marker>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4-8'!$B$9:$AO$9</c:f>
              <c:numCache>
                <c:formatCode>0.000%</c:formatCode>
                <c:ptCount val="40"/>
                <c:pt idx="0">
                  <c:v>0</c:v>
                </c:pt>
                <c:pt idx="1">
                  <c:v>0.33333333333333331</c:v>
                </c:pt>
                <c:pt idx="2">
                  <c:v>0.05</c:v>
                </c:pt>
                <c:pt idx="3">
                  <c:v>0.2857142857142857</c:v>
                </c:pt>
                <c:pt idx="4">
                  <c:v>0.13636363636363635</c:v>
                </c:pt>
                <c:pt idx="5">
                  <c:v>5.8823529411764705E-2</c:v>
                </c:pt>
                <c:pt idx="6">
                  <c:v>1.3513513513513514E-2</c:v>
                </c:pt>
                <c:pt idx="7">
                  <c:v>1.9047619047619049E-2</c:v>
                </c:pt>
                <c:pt idx="8">
                  <c:v>3.1578947368421054E-2</c:v>
                </c:pt>
                <c:pt idx="9">
                  <c:v>3.3057851239669422E-2</c:v>
                </c:pt>
                <c:pt idx="10">
                  <c:v>2.5000000000000001E-2</c:v>
                </c:pt>
                <c:pt idx="11">
                  <c:v>7.3800738007380072E-3</c:v>
                </c:pt>
                <c:pt idx="12">
                  <c:v>6.9686411149825784E-3</c:v>
                </c:pt>
                <c:pt idx="13">
                  <c:v>2.8490028490028491E-2</c:v>
                </c:pt>
                <c:pt idx="14">
                  <c:v>1.3698630136986301E-2</c:v>
                </c:pt>
                <c:pt idx="15">
                  <c:v>1.2870012870012869E-2</c:v>
                </c:pt>
                <c:pt idx="16">
                  <c:v>1.4580801944106925E-2</c:v>
                </c:pt>
                <c:pt idx="17">
                  <c:v>1.8038331454340473E-2</c:v>
                </c:pt>
                <c:pt idx="18">
                  <c:v>1.3023782559456399E-2</c:v>
                </c:pt>
                <c:pt idx="19">
                  <c:v>1.4056224899598393E-2</c:v>
                </c:pt>
                <c:pt idx="20">
                  <c:v>0</c:v>
                </c:pt>
                <c:pt idx="21">
                  <c:v>2.0468924451060664E-2</c:v>
                </c:pt>
                <c:pt idx="22">
                  <c:v>1.1231222799382283E-2</c:v>
                </c:pt>
                <c:pt idx="23">
                  <c:v>1.5486464121054498E-2</c:v>
                </c:pt>
                <c:pt idx="24">
                  <c:v>1.0590957636169455E-2</c:v>
                </c:pt>
                <c:pt idx="25">
                  <c:v>2.4007281829559676E-2</c:v>
                </c:pt>
                <c:pt idx="26">
                  <c:v>1.7832843944711022E-2</c:v>
                </c:pt>
                <c:pt idx="27">
                  <c:v>1.4645472405786748E-2</c:v>
                </c:pt>
                <c:pt idx="28">
                  <c:v>2.1984487830970848E-2</c:v>
                </c:pt>
                <c:pt idx="29">
                  <c:v>2.422543670854397E-2</c:v>
                </c:pt>
                <c:pt idx="30">
                  <c:v>1.7320261437908498E-2</c:v>
                </c:pt>
                <c:pt idx="31">
                  <c:v>3.0608937253993981E-2</c:v>
                </c:pt>
                <c:pt idx="32">
                  <c:v>3.6362909032722615E-2</c:v>
                </c:pt>
                <c:pt idx="33">
                  <c:v>3.9073165332251039E-2</c:v>
                </c:pt>
                <c:pt idx="34">
                  <c:v>3.1749887227176518E-2</c:v>
                </c:pt>
                <c:pt idx="35">
                  <c:v>3.404780262143408E-2</c:v>
                </c:pt>
                <c:pt idx="36">
                  <c:v>3.9215686274509803E-2</c:v>
                </c:pt>
                <c:pt idx="37">
                  <c:v>4.5121663123080559E-2</c:v>
                </c:pt>
                <c:pt idx="38">
                  <c:v>4.3912175648702596E-2</c:v>
                </c:pt>
                <c:pt idx="39">
                  <c:v>6.2261130892104659E-2</c:v>
                </c:pt>
              </c:numCache>
            </c:numRef>
          </c:val>
          <c:smooth val="0"/>
          <c:extLst>
            <c:ext xmlns:c16="http://schemas.microsoft.com/office/drawing/2014/chart" uri="{C3380CC4-5D6E-409C-BE32-E72D297353CC}">
              <c16:uniqueId val="{00000002-48BE-4E21-8AFD-EB60C7D4A351}"/>
            </c:ext>
          </c:extLst>
        </c:ser>
        <c:dLbls>
          <c:showLegendKey val="0"/>
          <c:showVal val="0"/>
          <c:showCatName val="0"/>
          <c:showSerName val="0"/>
          <c:showPercent val="0"/>
          <c:showBubbleSize val="0"/>
        </c:dLbls>
        <c:marker val="1"/>
        <c:smooth val="0"/>
        <c:axId val="1143427264"/>
        <c:axId val="1355293568"/>
        <c:extLst>
          <c:ext xmlns:c15="http://schemas.microsoft.com/office/drawing/2012/chart" uri="{02D57815-91ED-43cb-92C2-25804820EDAC}">
            <c15:filteredLineSeries>
              <c15:ser>
                <c:idx val="2"/>
                <c:order val="2"/>
                <c:tx>
                  <c:strRef>
                    <c:extLst>
                      <c:ext uri="{02D57815-91ED-43cb-92C2-25804820EDAC}">
                        <c15:formulaRef>
                          <c15:sqref>'IV - US Cx &amp; Dx 4-8'!$A$5</c15:sqref>
                        </c15:formulaRef>
                      </c:ext>
                    </c:extLst>
                    <c:strCache>
                      <c:ptCount val="1"/>
                      <c:pt idx="0">
                        <c:v>Cases as % of pop</c:v>
                      </c:pt>
                    </c:strCache>
                  </c:strRef>
                </c:tx>
                <c:spPr>
                  <a:ln w="28575" cap="rnd">
                    <a:solidFill>
                      <a:schemeClr val="accent3"/>
                    </a:solidFill>
                    <a:round/>
                  </a:ln>
                  <a:effectLst/>
                </c:spPr>
                <c:marker>
                  <c:symbol val="none"/>
                </c:marker>
                <c:cat>
                  <c:numRef>
                    <c:extLst>
                      <c:ex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c:ext uri="{02D57815-91ED-43cb-92C2-25804820EDAC}">
                        <c15:formulaRef>
                          <c15:sqref>'IV - US Cx &amp; Dx 4-8'!$B$5:$AO$5</c15:sqref>
                        </c15:formulaRef>
                      </c:ext>
                    </c:extLst>
                    <c:numCache>
                      <c:formatCode>0.00000%</c:formatCode>
                      <c:ptCount val="40"/>
                      <c:pt idx="0" formatCode="0.000000%">
                        <c:v>2.0173156965249788E-7</c:v>
                      </c:pt>
                      <c:pt idx="1">
                        <c:v>2.1090118645488415E-7</c:v>
                      </c:pt>
                      <c:pt idx="2">
                        <c:v>2.7203196513745928E-7</c:v>
                      </c:pt>
                      <c:pt idx="3">
                        <c:v>3.1482351021526181E-7</c:v>
                      </c:pt>
                      <c:pt idx="4">
                        <c:v>3.8206736676609446E-7</c:v>
                      </c:pt>
                      <c:pt idx="5">
                        <c:v>4.8598969052647212E-7</c:v>
                      </c:pt>
                      <c:pt idx="6">
                        <c:v>7.121735716520001E-7</c:v>
                      </c:pt>
                      <c:pt idx="7">
                        <c:v>1.0331101597355194E-6</c:v>
                      </c:pt>
                      <c:pt idx="8">
                        <c:v>1.3234813584777512E-6</c:v>
                      </c:pt>
                      <c:pt idx="9">
                        <c:v>1.6933225695073306E-6</c:v>
                      </c:pt>
                      <c:pt idx="10">
                        <c:v>2.3046303563330817E-6</c:v>
                      </c:pt>
                      <c:pt idx="11">
                        <c:v>3.1329524074819746E-6</c:v>
                      </c:pt>
                      <c:pt idx="12" formatCode="0.0000%">
                        <c:v>4.0101790815769277E-6</c:v>
                      </c:pt>
                      <c:pt idx="13" formatCode="0.0000%">
                        <c:v>5.0830242474561203E-6</c:v>
                      </c:pt>
                      <c:pt idx="14" formatCode="0.0000%">
                        <c:v>6.6449156427959148E-6</c:v>
                      </c:pt>
                      <c:pt idx="15" formatCode="0.0000%">
                        <c:v>9.0198463946139582E-6</c:v>
                      </c:pt>
                      <c:pt idx="16" formatCode="0.0000%">
                        <c:v>1.1535377937401924E-5</c:v>
                      </c:pt>
                      <c:pt idx="17" formatCode="0.0000%">
                        <c:v>1.4246527971974129E-5</c:v>
                      </c:pt>
                      <c:pt idx="18" formatCode="0.0000%">
                        <c:v>1.9644375729645513E-5</c:v>
                      </c:pt>
                      <c:pt idx="19" formatCode="0.0000%">
                        <c:v>2.8777314064822233E-5</c:v>
                      </c:pt>
                      <c:pt idx="20" formatCode="0.0000%">
                        <c:v>4.3555679811334767E-5</c:v>
                      </c:pt>
                      <c:pt idx="21" formatCode="0.0000%">
                        <c:v>5.9981520043342699E-5</c:v>
                      </c:pt>
                      <c:pt idx="22" formatCode="0.0000%">
                        <c:v>8.175324687114183E-5</c:v>
                      </c:pt>
                      <c:pt idx="23" formatCode="0.0000%">
                        <c:v>1.0760850971493697E-4</c:v>
                      </c:pt>
                      <c:pt idx="24" formatCode="0.0000%">
                        <c:v>1.4195178117880767E-4</c:v>
                      </c:pt>
                      <c:pt idx="25" formatCode="0.0000%">
                        <c:v>1.688157018708653E-4</c:v>
                      </c:pt>
                      <c:pt idx="26" formatCode="0.0000%">
                        <c:v>2.1149415500810512E-4</c:v>
                      </c:pt>
                      <c:pt idx="27" formatCode="0.0000%">
                        <c:v>2.6283483948466585E-4</c:v>
                      </c:pt>
                      <c:pt idx="28" formatCode="0.0000%">
                        <c:v>3.1997683485820289E-4</c:v>
                      </c:pt>
                      <c:pt idx="29" formatCode="0.0000%">
                        <c:v>3.8104342622316133E-4</c:v>
                      </c:pt>
                      <c:pt idx="30" formatCode="0.0000%">
                        <c:v>4.3716148105376527E-4</c:v>
                      </c:pt>
                      <c:pt idx="31" formatCode="0.0000%">
                        <c:v>5.031674393362758E-4</c:v>
                      </c:pt>
                      <c:pt idx="32" formatCode="0.0000%">
                        <c:v>5.7957479961162639E-4</c:v>
                      </c:pt>
                      <c:pt idx="33" formatCode="0.0000%">
                        <c:v>6.6241617434331808E-4</c:v>
                      </c:pt>
                      <c:pt idx="34" formatCode="0.0000%">
                        <c:v>7.5050256988597468E-4</c:v>
                      </c:pt>
                      <c:pt idx="35" formatCode="0.0000%">
                        <c:v>8.4961084482509952E-4</c:v>
                      </c:pt>
                      <c:pt idx="36" formatCode="0.0000%">
                        <c:v>9.5436454717556026E-4</c:v>
                      </c:pt>
                      <c:pt idx="37" formatCode="0.0000%">
                        <c:v>1.0319945230245623E-3</c:v>
                      </c:pt>
                      <c:pt idx="38" formatCode="0.0000%">
                        <c:v>1.1254054093904713E-3</c:v>
                      </c:pt>
                      <c:pt idx="39" formatCode="0.0000%">
                        <c:v>1.2189752357809548E-3</c:v>
                      </c:pt>
                    </c:numCache>
                  </c:numRef>
                </c:val>
                <c:smooth val="0"/>
                <c:extLst>
                  <c:ext xmlns:c16="http://schemas.microsoft.com/office/drawing/2014/chart" uri="{C3380CC4-5D6E-409C-BE32-E72D297353CC}">
                    <c16:uniqueId val="{00000005-48BE-4E21-8AFD-EB60C7D4A35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'IV - US Cx &amp; Dx 4-8'!$A$11</c15:sqref>
                        </c15:formulaRef>
                      </c:ext>
                    </c:extLst>
                    <c:strCache>
                      <c:ptCount val="1"/>
                      <c:pt idx="0">
                        <c:v>Deaths as % of pop</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xmlns:c15="http://schemas.microsoft.com/office/drawing/2012/chart">
                      <c:ext xmlns:c15="http://schemas.microsoft.com/office/drawing/2012/chart" uri="{02D57815-91ED-43cb-92C2-25804820EDAC}">
                        <c15:formulaRef>
                          <c15:sqref>'IV - US Cx &amp; Dx 4-8'!$B$11:$AO$11</c15:sqref>
                        </c15:formulaRef>
                      </c:ext>
                    </c:extLst>
                    <c:numCache>
                      <c:formatCode>0.000000%</c:formatCode>
                      <c:ptCount val="40"/>
                      <c:pt idx="1">
                        <c:v>3.0565389341287557E-9</c:v>
                      </c:pt>
                      <c:pt idx="2">
                        <c:v>6.1130778682575113E-9</c:v>
                      </c:pt>
                      <c:pt idx="3">
                        <c:v>1.8339233604772532E-8</c:v>
                      </c:pt>
                      <c:pt idx="4">
                        <c:v>2.7508850407158802E-8</c:v>
                      </c:pt>
                      <c:pt idx="5">
                        <c:v>3.3621928275416315E-8</c:v>
                      </c:pt>
                      <c:pt idx="6">
                        <c:v>3.6678467209545065E-8</c:v>
                      </c:pt>
                      <c:pt idx="7">
                        <c:v>4.2791545077802578E-8</c:v>
                      </c:pt>
                      <c:pt idx="8">
                        <c:v>5.1961161880188847E-8</c:v>
                      </c:pt>
                      <c:pt idx="9">
                        <c:v>6.4187317616703873E-8</c:v>
                      </c:pt>
                      <c:pt idx="10">
                        <c:v>7.9470012287347642E-8</c:v>
                      </c:pt>
                      <c:pt idx="11">
                        <c:v>8.5583090155605155E-8</c:v>
                      </c:pt>
                      <c:pt idx="12">
                        <c:v>9.1696168023862668E-8</c:v>
                      </c:pt>
                      <c:pt idx="13">
                        <c:v>1.2226155736515023E-7</c:v>
                      </c:pt>
                      <c:pt idx="14">
                        <c:v>1.436573299040515E-7</c:v>
                      </c:pt>
                      <c:pt idx="15">
                        <c:v>1.7422271924533907E-7</c:v>
                      </c:pt>
                      <c:pt idx="16">
                        <c:v>2.1090118645488415E-7</c:v>
                      </c:pt>
                      <c:pt idx="17">
                        <c:v>2.5980580940094425E-7</c:v>
                      </c:pt>
                      <c:pt idx="18">
                        <c:v>3.301062048859056E-7</c:v>
                      </c:pt>
                      <c:pt idx="19">
                        <c:v>4.5848084011931337E-7</c:v>
                      </c:pt>
                      <c:pt idx="20">
                        <c:v>4.5848084011931337E-7</c:v>
                      </c:pt>
                      <c:pt idx="21">
                        <c:v>7.9470012287347648E-7</c:v>
                      </c:pt>
                      <c:pt idx="22">
                        <c:v>1.039223237603777E-6</c:v>
                      </c:pt>
                      <c:pt idx="23">
                        <c:v>1.4396298379746438E-6</c:v>
                      </c:pt>
                      <c:pt idx="24">
                        <c:v>1.8033579711359658E-6</c:v>
                      </c:pt>
                      <c:pt idx="25">
                        <c:v>2.4482876862371332E-6</c:v>
                      </c:pt>
                      <c:pt idx="26">
                        <c:v>3.2093658808351936E-6</c:v>
                      </c:pt>
                      <c:pt idx="27">
                        <c:v>3.9612744586308676E-6</c:v>
                      </c:pt>
                      <c:pt idx="28">
                        <c:v>5.2175119605577862E-6</c:v>
                      </c:pt>
                      <c:pt idx="29">
                        <c:v>6.6968768046761037E-6</c:v>
                      </c:pt>
                      <c:pt idx="30">
                        <c:v>7.6688561857290482E-6</c:v>
                      </c:pt>
                      <c:pt idx="31">
                        <c:v>9.6892284211881548E-6</c:v>
                      </c:pt>
                      <c:pt idx="32">
                        <c:v>1.2467622312311194E-5</c:v>
                      </c:pt>
                      <c:pt idx="33">
                        <c:v>1.5704497043553547E-5</c:v>
                      </c:pt>
                      <c:pt idx="34">
                        <c:v>1.8501230168281357E-5</c:v>
                      </c:pt>
                      <c:pt idx="35">
                        <c:v>2.1875649151559505E-5</c:v>
                      </c:pt>
                      <c:pt idx="36">
                        <c:v>2.5983637479028551E-5</c:v>
                      </c:pt>
                      <c:pt idx="37">
                        <c:v>2.9486431097540107E-5</c:v>
                      </c:pt>
                      <c:pt idx="38">
                        <c:v>3.3588306347140896E-5</c:v>
                      </c:pt>
                      <c:pt idx="39">
                        <c:v>3.9414069555590304E-5</c:v>
                      </c:pt>
                    </c:numCache>
                  </c:numRef>
                </c:val>
                <c:smooth val="0"/>
                <c:extLst xmlns:c15="http://schemas.microsoft.com/office/drawing/2012/chart">
                  <c:ext xmlns:c16="http://schemas.microsoft.com/office/drawing/2014/chart" uri="{C3380CC4-5D6E-409C-BE32-E72D297353CC}">
                    <c16:uniqueId val="{00000006-48BE-4E21-8AFD-EB60C7D4A351}"/>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'IV - US Cx &amp; Dx 4-8'!$A$12</c15:sqref>
                        </c15:formulaRef>
                      </c:ext>
                    </c:extLst>
                    <c:strCache>
                      <c:ptCount val="1"/>
                      <c:pt idx="0">
                        <c:v>Population</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xmlns:c15="http://schemas.microsoft.com/office/drawing/2012/chart">
                      <c:ext xmlns:c15="http://schemas.microsoft.com/office/drawing/2012/chart" uri="{02D57815-91ED-43cb-92C2-25804820EDAC}">
                        <c15:formulaRef>
                          <c15:sqref>'IV - US Cx &amp; Dx 4-8'!$B$12:$AO$12</c15:sqref>
                        </c15:formulaRef>
                      </c:ext>
                    </c:extLst>
                    <c:numCache>
                      <c:formatCode>General</c:formatCode>
                      <c:ptCount val="40"/>
                      <c:pt idx="0">
                        <c:v>327167434</c:v>
                      </c:pt>
                      <c:pt idx="1">
                        <c:v>327167434</c:v>
                      </c:pt>
                      <c:pt idx="2">
                        <c:v>327167434</c:v>
                      </c:pt>
                      <c:pt idx="3">
                        <c:v>327167434</c:v>
                      </c:pt>
                      <c:pt idx="4">
                        <c:v>327167434</c:v>
                      </c:pt>
                      <c:pt idx="5">
                        <c:v>327167434</c:v>
                      </c:pt>
                      <c:pt idx="6">
                        <c:v>327167434</c:v>
                      </c:pt>
                      <c:pt idx="7">
                        <c:v>327167434</c:v>
                      </c:pt>
                      <c:pt idx="8">
                        <c:v>327167434</c:v>
                      </c:pt>
                      <c:pt idx="9">
                        <c:v>327167434</c:v>
                      </c:pt>
                      <c:pt idx="10">
                        <c:v>327167434</c:v>
                      </c:pt>
                      <c:pt idx="11">
                        <c:v>327167434</c:v>
                      </c:pt>
                      <c:pt idx="12">
                        <c:v>327167434</c:v>
                      </c:pt>
                      <c:pt idx="13">
                        <c:v>327167434</c:v>
                      </c:pt>
                      <c:pt idx="14">
                        <c:v>327167434</c:v>
                      </c:pt>
                      <c:pt idx="15">
                        <c:v>327167434</c:v>
                      </c:pt>
                      <c:pt idx="16">
                        <c:v>327167434</c:v>
                      </c:pt>
                      <c:pt idx="17">
                        <c:v>327167434</c:v>
                      </c:pt>
                      <c:pt idx="18">
                        <c:v>327167434</c:v>
                      </c:pt>
                      <c:pt idx="19">
                        <c:v>327167434</c:v>
                      </c:pt>
                      <c:pt idx="20">
                        <c:v>327167434</c:v>
                      </c:pt>
                      <c:pt idx="21">
                        <c:v>327167434</c:v>
                      </c:pt>
                      <c:pt idx="22">
                        <c:v>327167434</c:v>
                      </c:pt>
                      <c:pt idx="23">
                        <c:v>327167434</c:v>
                      </c:pt>
                      <c:pt idx="24">
                        <c:v>327167434</c:v>
                      </c:pt>
                      <c:pt idx="25">
                        <c:v>327167434</c:v>
                      </c:pt>
                      <c:pt idx="26">
                        <c:v>327167434</c:v>
                      </c:pt>
                      <c:pt idx="27">
                        <c:v>327167434</c:v>
                      </c:pt>
                      <c:pt idx="28">
                        <c:v>327167434</c:v>
                      </c:pt>
                      <c:pt idx="29">
                        <c:v>327167434</c:v>
                      </c:pt>
                      <c:pt idx="30">
                        <c:v>327167434</c:v>
                      </c:pt>
                      <c:pt idx="31">
                        <c:v>327167434</c:v>
                      </c:pt>
                      <c:pt idx="32">
                        <c:v>327167434</c:v>
                      </c:pt>
                      <c:pt idx="33">
                        <c:v>327167434</c:v>
                      </c:pt>
                      <c:pt idx="34">
                        <c:v>327167434</c:v>
                      </c:pt>
                      <c:pt idx="35">
                        <c:v>327167434</c:v>
                      </c:pt>
                      <c:pt idx="36">
                        <c:v>327167434</c:v>
                      </c:pt>
                      <c:pt idx="37">
                        <c:v>327167434</c:v>
                      </c:pt>
                      <c:pt idx="38">
                        <c:v>327167434</c:v>
                      </c:pt>
                      <c:pt idx="39">
                        <c:v>327167434</c:v>
                      </c:pt>
                    </c:numCache>
                  </c:numRef>
                </c:val>
                <c:smooth val="0"/>
                <c:extLst xmlns:c15="http://schemas.microsoft.com/office/drawing/2012/chart">
                  <c:ext xmlns:c16="http://schemas.microsoft.com/office/drawing/2014/chart" uri="{C3380CC4-5D6E-409C-BE32-E72D297353CC}">
                    <c16:uniqueId val="{00000007-48BE-4E21-8AFD-EB60C7D4A351}"/>
                  </c:ext>
                </c:extLst>
              </c15:ser>
            </c15:filteredLineSeries>
          </c:ext>
        </c:extLst>
      </c:lineChart>
      <c:lineChart>
        <c:grouping val="standard"/>
        <c:varyColors val="0"/>
        <c:ser>
          <c:idx val="0"/>
          <c:order val="0"/>
          <c:tx>
            <c:strRef>
              <c:f>'IV - US Cx &amp; Dx 4-8'!$A$2</c:f>
              <c:strCache>
                <c:ptCount val="1"/>
                <c:pt idx="0">
                  <c:v>Daily Cases</c:v>
                </c:pt>
              </c:strCache>
            </c:strRef>
          </c:tx>
          <c:spPr>
            <a:ln w="28575" cap="rnd">
              <a:solidFill>
                <a:schemeClr val="accent1"/>
              </a:solidFill>
              <a:round/>
            </a:ln>
            <a:effectLst/>
          </c:spPr>
          <c:marker>
            <c:symbol val="none"/>
          </c:marker>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4-8'!$B$2:$AO$2</c:f>
              <c:numCache>
                <c:formatCode>General</c:formatCode>
                <c:ptCount val="40"/>
                <c:pt idx="0">
                  <c:v>6</c:v>
                </c:pt>
                <c:pt idx="1">
                  <c:v>3</c:v>
                </c:pt>
                <c:pt idx="2">
                  <c:v>20</c:v>
                </c:pt>
                <c:pt idx="3">
                  <c:v>14</c:v>
                </c:pt>
                <c:pt idx="4">
                  <c:v>22</c:v>
                </c:pt>
                <c:pt idx="5">
                  <c:v>34</c:v>
                </c:pt>
                <c:pt idx="6">
                  <c:v>74</c:v>
                </c:pt>
                <c:pt idx="7">
                  <c:v>105</c:v>
                </c:pt>
                <c:pt idx="8">
                  <c:v>95</c:v>
                </c:pt>
                <c:pt idx="9">
                  <c:v>121</c:v>
                </c:pt>
                <c:pt idx="10">
                  <c:v>200</c:v>
                </c:pt>
                <c:pt idx="11">
                  <c:v>271</c:v>
                </c:pt>
                <c:pt idx="12">
                  <c:v>287</c:v>
                </c:pt>
                <c:pt idx="13">
                  <c:v>351</c:v>
                </c:pt>
                <c:pt idx="14">
                  <c:v>511</c:v>
                </c:pt>
                <c:pt idx="15">
                  <c:v>777</c:v>
                </c:pt>
                <c:pt idx="16">
                  <c:v>823</c:v>
                </c:pt>
                <c:pt idx="17">
                  <c:v>887</c:v>
                </c:pt>
                <c:pt idx="18">
                  <c:v>1766</c:v>
                </c:pt>
                <c:pt idx="19">
                  <c:v>2988</c:v>
                </c:pt>
                <c:pt idx="20">
                  <c:v>4835</c:v>
                </c:pt>
                <c:pt idx="21">
                  <c:v>5374</c:v>
                </c:pt>
                <c:pt idx="22">
                  <c:v>7123</c:v>
                </c:pt>
                <c:pt idx="23">
                  <c:v>8459</c:v>
                </c:pt>
                <c:pt idx="24">
                  <c:v>11236</c:v>
                </c:pt>
                <c:pt idx="25">
                  <c:v>8789</c:v>
                </c:pt>
                <c:pt idx="26">
                  <c:v>13963</c:v>
                </c:pt>
                <c:pt idx="27">
                  <c:v>16797</c:v>
                </c:pt>
                <c:pt idx="28">
                  <c:v>18695</c:v>
                </c:pt>
                <c:pt idx="29">
                  <c:v>19979</c:v>
                </c:pt>
                <c:pt idx="30">
                  <c:v>18360</c:v>
                </c:pt>
                <c:pt idx="31">
                  <c:v>21595</c:v>
                </c:pt>
                <c:pt idx="32">
                  <c:v>24998</c:v>
                </c:pt>
                <c:pt idx="33">
                  <c:v>27103</c:v>
                </c:pt>
                <c:pt idx="34">
                  <c:v>28819</c:v>
                </c:pt>
                <c:pt idx="35">
                  <c:v>32425</c:v>
                </c:pt>
                <c:pt idx="36">
                  <c:v>34272</c:v>
                </c:pt>
                <c:pt idx="37">
                  <c:v>25398</c:v>
                </c:pt>
                <c:pt idx="38">
                  <c:v>30561</c:v>
                </c:pt>
                <c:pt idx="39">
                  <c:v>30613</c:v>
                </c:pt>
              </c:numCache>
            </c:numRef>
          </c:val>
          <c:smooth val="0"/>
          <c:extLst>
            <c:ext xmlns:c16="http://schemas.microsoft.com/office/drawing/2014/chart" uri="{C3380CC4-5D6E-409C-BE32-E72D297353CC}">
              <c16:uniqueId val="{00000003-48BE-4E21-8AFD-EB60C7D4A351}"/>
            </c:ext>
          </c:extLst>
        </c:ser>
        <c:ser>
          <c:idx val="3"/>
          <c:order val="3"/>
          <c:tx>
            <c:strRef>
              <c:f>'IV - US Cx &amp; Dx 4-8'!$A$6</c:f>
              <c:strCache>
                <c:ptCount val="1"/>
                <c:pt idx="0">
                  <c:v>Daily Deaths</c:v>
                </c:pt>
              </c:strCache>
            </c:strRef>
          </c:tx>
          <c:spPr>
            <a:ln w="28575" cap="rnd">
              <a:solidFill>
                <a:schemeClr val="accent4"/>
              </a:solidFill>
              <a:round/>
            </a:ln>
            <a:effectLst/>
          </c:spPr>
          <c:marker>
            <c:symbol val="none"/>
          </c:marker>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4-8'!$B$6:$AO$6</c:f>
              <c:numCache>
                <c:formatCode>General</c:formatCode>
                <c:ptCount val="40"/>
                <c:pt idx="0">
                  <c:v>0</c:v>
                </c:pt>
                <c:pt idx="1">
                  <c:v>1</c:v>
                </c:pt>
                <c:pt idx="2">
                  <c:v>1</c:v>
                </c:pt>
                <c:pt idx="3">
                  <c:v>4</c:v>
                </c:pt>
                <c:pt idx="4">
                  <c:v>3</c:v>
                </c:pt>
                <c:pt idx="5">
                  <c:v>2</c:v>
                </c:pt>
                <c:pt idx="6">
                  <c:v>1</c:v>
                </c:pt>
                <c:pt idx="7">
                  <c:v>2</c:v>
                </c:pt>
                <c:pt idx="8">
                  <c:v>3</c:v>
                </c:pt>
                <c:pt idx="9">
                  <c:v>4</c:v>
                </c:pt>
                <c:pt idx="10">
                  <c:v>5</c:v>
                </c:pt>
                <c:pt idx="11">
                  <c:v>2</c:v>
                </c:pt>
                <c:pt idx="12">
                  <c:v>2</c:v>
                </c:pt>
                <c:pt idx="13">
                  <c:v>10</c:v>
                </c:pt>
                <c:pt idx="14">
                  <c:v>7</c:v>
                </c:pt>
                <c:pt idx="15">
                  <c:v>10</c:v>
                </c:pt>
                <c:pt idx="16">
                  <c:v>12</c:v>
                </c:pt>
                <c:pt idx="17">
                  <c:v>16</c:v>
                </c:pt>
                <c:pt idx="18">
                  <c:v>23</c:v>
                </c:pt>
                <c:pt idx="19">
                  <c:v>42</c:v>
                </c:pt>
                <c:pt idx="20">
                  <c:v>0</c:v>
                </c:pt>
                <c:pt idx="21">
                  <c:v>110</c:v>
                </c:pt>
                <c:pt idx="22">
                  <c:v>80</c:v>
                </c:pt>
                <c:pt idx="23">
                  <c:v>131</c:v>
                </c:pt>
                <c:pt idx="24">
                  <c:v>119</c:v>
                </c:pt>
                <c:pt idx="25">
                  <c:v>211</c:v>
                </c:pt>
                <c:pt idx="26">
                  <c:v>249</c:v>
                </c:pt>
                <c:pt idx="27">
                  <c:v>246</c:v>
                </c:pt>
                <c:pt idx="28">
                  <c:v>411</c:v>
                </c:pt>
                <c:pt idx="29">
                  <c:v>484</c:v>
                </c:pt>
                <c:pt idx="30">
                  <c:v>318</c:v>
                </c:pt>
                <c:pt idx="31">
                  <c:v>661</c:v>
                </c:pt>
                <c:pt idx="32">
                  <c:v>909</c:v>
                </c:pt>
                <c:pt idx="33">
                  <c:v>1059</c:v>
                </c:pt>
                <c:pt idx="34">
                  <c:v>915</c:v>
                </c:pt>
                <c:pt idx="35">
                  <c:v>1104</c:v>
                </c:pt>
                <c:pt idx="36">
                  <c:v>1344</c:v>
                </c:pt>
                <c:pt idx="37">
                  <c:v>1146</c:v>
                </c:pt>
                <c:pt idx="38">
                  <c:v>1342</c:v>
                </c:pt>
                <c:pt idx="39">
                  <c:v>1906</c:v>
                </c:pt>
              </c:numCache>
            </c:numRef>
          </c:val>
          <c:smooth val="0"/>
          <c:extLst>
            <c:ext xmlns:c16="http://schemas.microsoft.com/office/drawing/2014/chart" uri="{C3380CC4-5D6E-409C-BE32-E72D297353CC}">
              <c16:uniqueId val="{00000004-48BE-4E21-8AFD-EB60C7D4A351}"/>
            </c:ext>
          </c:extLst>
        </c:ser>
        <c:dLbls>
          <c:showLegendKey val="0"/>
          <c:showVal val="0"/>
          <c:showCatName val="0"/>
          <c:showSerName val="0"/>
          <c:showPercent val="0"/>
          <c:showBubbleSize val="0"/>
        </c:dLbls>
        <c:marker val="1"/>
        <c:smooth val="0"/>
        <c:axId val="1410072080"/>
        <c:axId val="798890000"/>
      </c:lineChart>
      <c:dateAx>
        <c:axId val="1143427264"/>
        <c:scaling>
          <c:orientation val="minMax"/>
        </c:scaling>
        <c:delete val="0"/>
        <c:axPos val="b"/>
        <c:numFmt formatCode="m/d;@" sourceLinked="1"/>
        <c:majorTickMark val="out"/>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293568"/>
        <c:crosses val="autoZero"/>
        <c:auto val="1"/>
        <c:lblOffset val="100"/>
        <c:baseTimeUnit val="days"/>
      </c:dateAx>
      <c:valAx>
        <c:axId val="1355293568"/>
        <c:scaling>
          <c:orientation val="minMax"/>
          <c:max val="4000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427264"/>
        <c:crosses val="autoZero"/>
        <c:crossBetween val="between"/>
      </c:valAx>
      <c:valAx>
        <c:axId val="798890000"/>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0072080"/>
        <c:crosses val="max"/>
        <c:crossBetween val="between"/>
      </c:valAx>
      <c:dateAx>
        <c:axId val="1410072080"/>
        <c:scaling>
          <c:orientation val="minMax"/>
        </c:scaling>
        <c:delete val="1"/>
        <c:axPos val="b"/>
        <c:numFmt formatCode="m/d;@" sourceLinked="1"/>
        <c:majorTickMark val="out"/>
        <c:minorTickMark val="none"/>
        <c:tickLblPos val="nextTo"/>
        <c:crossAx val="798890000"/>
        <c:crosses val="autoZero"/>
        <c:auto val="1"/>
        <c:lblOffset val="100"/>
        <c:baseTimeUnit val="day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a:t>
            </a:r>
            <a:r>
              <a:rPr lang="en-US" baseline="0"/>
              <a:t> Cases &amp; Deaths, Daily, Magnified from Above, 2/29-4/8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'IV - US Cx &amp; Dx 4-8'!$A$2</c:f>
              <c:strCache>
                <c:ptCount val="1"/>
                <c:pt idx="0">
                  <c:v>Daily Cases</c:v>
                </c:pt>
              </c:strCache>
            </c:strRef>
          </c:tx>
          <c:spPr>
            <a:ln w="28575" cap="rnd">
              <a:solidFill>
                <a:schemeClr val="accent1"/>
              </a:solidFill>
              <a:round/>
            </a:ln>
            <a:effectLst/>
          </c:spPr>
          <c:marker>
            <c:symbol val="none"/>
          </c:marker>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4-8'!$B$2:$AO$2</c:f>
              <c:numCache>
                <c:formatCode>General</c:formatCode>
                <c:ptCount val="40"/>
                <c:pt idx="0">
                  <c:v>6</c:v>
                </c:pt>
                <c:pt idx="1">
                  <c:v>3</c:v>
                </c:pt>
                <c:pt idx="2">
                  <c:v>20</c:v>
                </c:pt>
                <c:pt idx="3">
                  <c:v>14</c:v>
                </c:pt>
                <c:pt idx="4">
                  <c:v>22</c:v>
                </c:pt>
                <c:pt idx="5">
                  <c:v>34</c:v>
                </c:pt>
                <c:pt idx="6">
                  <c:v>74</c:v>
                </c:pt>
                <c:pt idx="7">
                  <c:v>105</c:v>
                </c:pt>
                <c:pt idx="8">
                  <c:v>95</c:v>
                </c:pt>
                <c:pt idx="9">
                  <c:v>121</c:v>
                </c:pt>
                <c:pt idx="10">
                  <c:v>200</c:v>
                </c:pt>
                <c:pt idx="11">
                  <c:v>271</c:v>
                </c:pt>
                <c:pt idx="12">
                  <c:v>287</c:v>
                </c:pt>
                <c:pt idx="13">
                  <c:v>351</c:v>
                </c:pt>
                <c:pt idx="14">
                  <c:v>511</c:v>
                </c:pt>
                <c:pt idx="15">
                  <c:v>777</c:v>
                </c:pt>
                <c:pt idx="16">
                  <c:v>823</c:v>
                </c:pt>
                <c:pt idx="17">
                  <c:v>887</c:v>
                </c:pt>
                <c:pt idx="18">
                  <c:v>1766</c:v>
                </c:pt>
                <c:pt idx="19">
                  <c:v>2988</c:v>
                </c:pt>
                <c:pt idx="20">
                  <c:v>4835</c:v>
                </c:pt>
                <c:pt idx="21">
                  <c:v>5374</c:v>
                </c:pt>
                <c:pt idx="22">
                  <c:v>7123</c:v>
                </c:pt>
                <c:pt idx="23">
                  <c:v>8459</c:v>
                </c:pt>
                <c:pt idx="24">
                  <c:v>11236</c:v>
                </c:pt>
                <c:pt idx="25">
                  <c:v>8789</c:v>
                </c:pt>
                <c:pt idx="26">
                  <c:v>13963</c:v>
                </c:pt>
                <c:pt idx="27">
                  <c:v>16797</c:v>
                </c:pt>
                <c:pt idx="28">
                  <c:v>18695</c:v>
                </c:pt>
                <c:pt idx="29">
                  <c:v>19979</c:v>
                </c:pt>
                <c:pt idx="30">
                  <c:v>18360</c:v>
                </c:pt>
                <c:pt idx="31">
                  <c:v>21595</c:v>
                </c:pt>
                <c:pt idx="32">
                  <c:v>24998</c:v>
                </c:pt>
                <c:pt idx="33">
                  <c:v>27103</c:v>
                </c:pt>
                <c:pt idx="34">
                  <c:v>28819</c:v>
                </c:pt>
                <c:pt idx="35">
                  <c:v>32425</c:v>
                </c:pt>
                <c:pt idx="36">
                  <c:v>34272</c:v>
                </c:pt>
                <c:pt idx="37">
                  <c:v>25398</c:v>
                </c:pt>
                <c:pt idx="38">
                  <c:v>30561</c:v>
                </c:pt>
                <c:pt idx="39">
                  <c:v>30613</c:v>
                </c:pt>
              </c:numCache>
            </c:numRef>
          </c:val>
          <c:smooth val="0"/>
          <c:extLst>
            <c:ext xmlns:c16="http://schemas.microsoft.com/office/drawing/2014/chart" uri="{C3380CC4-5D6E-409C-BE32-E72D297353CC}">
              <c16:uniqueId val="{00000000-E511-4D8D-91EA-562328B79BD0}"/>
            </c:ext>
          </c:extLst>
        </c:ser>
        <c:ser>
          <c:idx val="4"/>
          <c:order val="4"/>
          <c:tx>
            <c:strRef>
              <c:f>'IV - US Cx &amp; Dx 4-8'!$A$7</c:f>
              <c:strCache>
                <c:ptCount val="1"/>
                <c:pt idx="0">
                  <c:v>Aggregate Deaths</c:v>
                </c:pt>
              </c:strCache>
            </c:strRef>
          </c:tx>
          <c:spPr>
            <a:ln w="28575" cap="rnd">
              <a:solidFill>
                <a:schemeClr val="accent5"/>
              </a:solidFill>
              <a:round/>
            </a:ln>
            <a:effectLst/>
          </c:spPr>
          <c:marker>
            <c:symbol val="none"/>
          </c:marker>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4-8'!$B$7:$AO$7</c:f>
              <c:numCache>
                <c:formatCode>General</c:formatCode>
                <c:ptCount val="40"/>
                <c:pt idx="0">
                  <c:v>0</c:v>
                </c:pt>
                <c:pt idx="1">
                  <c:v>1</c:v>
                </c:pt>
                <c:pt idx="2">
                  <c:v>2</c:v>
                </c:pt>
                <c:pt idx="3">
                  <c:v>6</c:v>
                </c:pt>
                <c:pt idx="4">
                  <c:v>9</c:v>
                </c:pt>
                <c:pt idx="5">
                  <c:v>11</c:v>
                </c:pt>
                <c:pt idx="6">
                  <c:v>12</c:v>
                </c:pt>
                <c:pt idx="7">
                  <c:v>14</c:v>
                </c:pt>
                <c:pt idx="8">
                  <c:v>17</c:v>
                </c:pt>
                <c:pt idx="9">
                  <c:v>21</c:v>
                </c:pt>
                <c:pt idx="10">
                  <c:v>26</c:v>
                </c:pt>
                <c:pt idx="11">
                  <c:v>28</c:v>
                </c:pt>
                <c:pt idx="12">
                  <c:v>30</c:v>
                </c:pt>
                <c:pt idx="13">
                  <c:v>40</c:v>
                </c:pt>
                <c:pt idx="14">
                  <c:v>47</c:v>
                </c:pt>
                <c:pt idx="15">
                  <c:v>57</c:v>
                </c:pt>
                <c:pt idx="16">
                  <c:v>69</c:v>
                </c:pt>
                <c:pt idx="17">
                  <c:v>85</c:v>
                </c:pt>
                <c:pt idx="18">
                  <c:v>108</c:v>
                </c:pt>
                <c:pt idx="19">
                  <c:v>150</c:v>
                </c:pt>
                <c:pt idx="20">
                  <c:v>150</c:v>
                </c:pt>
                <c:pt idx="21">
                  <c:v>260</c:v>
                </c:pt>
                <c:pt idx="22">
                  <c:v>340</c:v>
                </c:pt>
                <c:pt idx="23">
                  <c:v>471</c:v>
                </c:pt>
                <c:pt idx="24">
                  <c:v>590</c:v>
                </c:pt>
                <c:pt idx="25">
                  <c:v>801</c:v>
                </c:pt>
                <c:pt idx="26">
                  <c:v>1050</c:v>
                </c:pt>
                <c:pt idx="27">
                  <c:v>1296</c:v>
                </c:pt>
                <c:pt idx="28">
                  <c:v>1707</c:v>
                </c:pt>
                <c:pt idx="29">
                  <c:v>2191</c:v>
                </c:pt>
                <c:pt idx="30">
                  <c:v>2509</c:v>
                </c:pt>
                <c:pt idx="31">
                  <c:v>3170</c:v>
                </c:pt>
                <c:pt idx="32">
                  <c:v>4079</c:v>
                </c:pt>
                <c:pt idx="33">
                  <c:v>5138</c:v>
                </c:pt>
                <c:pt idx="34">
                  <c:v>6053</c:v>
                </c:pt>
                <c:pt idx="35">
                  <c:v>7157</c:v>
                </c:pt>
                <c:pt idx="36">
                  <c:v>8501</c:v>
                </c:pt>
                <c:pt idx="37">
                  <c:v>9647</c:v>
                </c:pt>
                <c:pt idx="38">
                  <c:v>10989</c:v>
                </c:pt>
                <c:pt idx="39">
                  <c:v>12895</c:v>
                </c:pt>
              </c:numCache>
            </c:numRef>
          </c:val>
          <c:smooth val="0"/>
          <c:extLst>
            <c:ext xmlns:c16="http://schemas.microsoft.com/office/drawing/2014/chart" uri="{C3380CC4-5D6E-409C-BE32-E72D297353CC}">
              <c16:uniqueId val="{00000001-E511-4D8D-91EA-562328B79BD0}"/>
            </c:ext>
          </c:extLst>
        </c:ser>
        <c:dLbls>
          <c:showLegendKey val="0"/>
          <c:showVal val="0"/>
          <c:showCatName val="0"/>
          <c:showSerName val="0"/>
          <c:showPercent val="0"/>
          <c:showBubbleSize val="0"/>
        </c:dLbls>
        <c:marker val="1"/>
        <c:smooth val="0"/>
        <c:axId val="1143427264"/>
        <c:axId val="1355293568"/>
        <c:extLst>
          <c:ext xmlns:c15="http://schemas.microsoft.com/office/drawing/2012/chart" uri="{02D57815-91ED-43cb-92C2-25804820EDAC}">
            <c15:filteredLineSeries>
              <c15:ser>
                <c:idx val="1"/>
                <c:order val="1"/>
                <c:tx>
                  <c:strRef>
                    <c:extLst>
                      <c:ext uri="{02D57815-91ED-43cb-92C2-25804820EDAC}">
                        <c15:formulaRef>
                          <c15:sqref>'IV - US Cx &amp; Dx 4-8'!$A$3</c15:sqref>
                        </c15:formulaRef>
                      </c:ext>
                    </c:extLst>
                    <c:strCache>
                      <c:ptCount val="1"/>
                      <c:pt idx="0">
                        <c:v>Aggregate Cases</c:v>
                      </c:pt>
                    </c:strCache>
                  </c:strRef>
                </c:tx>
                <c:spPr>
                  <a:ln w="28575" cap="rnd">
                    <a:solidFill>
                      <a:schemeClr val="accent2"/>
                    </a:solidFill>
                    <a:round/>
                  </a:ln>
                  <a:effectLst/>
                </c:spPr>
                <c:marker>
                  <c:symbol val="none"/>
                </c:marker>
                <c:cat>
                  <c:numRef>
                    <c:extLst>
                      <c:ex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c:ext uri="{02D57815-91ED-43cb-92C2-25804820EDAC}">
                        <c15:formulaRef>
                          <c15:sqref>'IV - US Cx &amp; Dx 4-8'!$B$3:$AO$3</c15:sqref>
                        </c15:formulaRef>
                      </c:ext>
                    </c:extLst>
                    <c:numCache>
                      <c:formatCode>General</c:formatCode>
                      <c:ptCount val="40"/>
                      <c:pt idx="0">
                        <c:v>66</c:v>
                      </c:pt>
                      <c:pt idx="1">
                        <c:v>69</c:v>
                      </c:pt>
                      <c:pt idx="2">
                        <c:v>89</c:v>
                      </c:pt>
                      <c:pt idx="3">
                        <c:v>103</c:v>
                      </c:pt>
                      <c:pt idx="4">
                        <c:v>125</c:v>
                      </c:pt>
                      <c:pt idx="5">
                        <c:v>159</c:v>
                      </c:pt>
                      <c:pt idx="6">
                        <c:v>233</c:v>
                      </c:pt>
                      <c:pt idx="7">
                        <c:v>338</c:v>
                      </c:pt>
                      <c:pt idx="8">
                        <c:v>433</c:v>
                      </c:pt>
                      <c:pt idx="9">
                        <c:v>554</c:v>
                      </c:pt>
                      <c:pt idx="10">
                        <c:v>754</c:v>
                      </c:pt>
                      <c:pt idx="11">
                        <c:v>1025</c:v>
                      </c:pt>
                      <c:pt idx="12">
                        <c:v>1312</c:v>
                      </c:pt>
                      <c:pt idx="13">
                        <c:v>1663</c:v>
                      </c:pt>
                      <c:pt idx="14">
                        <c:v>2174</c:v>
                      </c:pt>
                      <c:pt idx="15">
                        <c:v>2951</c:v>
                      </c:pt>
                      <c:pt idx="16">
                        <c:v>3774</c:v>
                      </c:pt>
                      <c:pt idx="17">
                        <c:v>4661</c:v>
                      </c:pt>
                      <c:pt idx="18">
                        <c:v>6427</c:v>
                      </c:pt>
                      <c:pt idx="19">
                        <c:v>9415</c:v>
                      </c:pt>
                      <c:pt idx="20">
                        <c:v>14250</c:v>
                      </c:pt>
                      <c:pt idx="21">
                        <c:v>19624</c:v>
                      </c:pt>
                      <c:pt idx="22">
                        <c:v>26747</c:v>
                      </c:pt>
                      <c:pt idx="23">
                        <c:v>35206</c:v>
                      </c:pt>
                      <c:pt idx="24">
                        <c:v>46442</c:v>
                      </c:pt>
                      <c:pt idx="25">
                        <c:v>55231</c:v>
                      </c:pt>
                      <c:pt idx="26">
                        <c:v>69194</c:v>
                      </c:pt>
                      <c:pt idx="27">
                        <c:v>85991</c:v>
                      </c:pt>
                      <c:pt idx="28">
                        <c:v>104686</c:v>
                      </c:pt>
                      <c:pt idx="29">
                        <c:v>124665</c:v>
                      </c:pt>
                      <c:pt idx="30">
                        <c:v>143025</c:v>
                      </c:pt>
                      <c:pt idx="31">
                        <c:v>164620</c:v>
                      </c:pt>
                      <c:pt idx="32">
                        <c:v>189618</c:v>
                      </c:pt>
                      <c:pt idx="33">
                        <c:v>216721</c:v>
                      </c:pt>
                      <c:pt idx="34">
                        <c:v>245540</c:v>
                      </c:pt>
                      <c:pt idx="35">
                        <c:v>277965</c:v>
                      </c:pt>
                      <c:pt idx="36">
                        <c:v>312237</c:v>
                      </c:pt>
                      <c:pt idx="37">
                        <c:v>337635</c:v>
                      </c:pt>
                      <c:pt idx="38">
                        <c:v>368196</c:v>
                      </c:pt>
                      <c:pt idx="39">
                        <c:v>398809</c:v>
                      </c:pt>
                    </c:numCache>
                  </c:numRef>
                </c:val>
                <c:smooth val="0"/>
                <c:extLst>
                  <c:ext xmlns:c16="http://schemas.microsoft.com/office/drawing/2014/chart" uri="{C3380CC4-5D6E-409C-BE32-E72D297353CC}">
                    <c16:uniqueId val="{00000003-E511-4D8D-91EA-562328B79BD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'IV - US Cx &amp; Dx 4-8'!$A$5</c15:sqref>
                        </c15:formulaRef>
                      </c:ext>
                    </c:extLst>
                    <c:strCache>
                      <c:ptCount val="1"/>
                      <c:pt idx="0">
                        <c:v>Cases as % of pop</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xmlns:c15="http://schemas.microsoft.com/office/drawing/2012/chart">
                      <c:ext xmlns:c15="http://schemas.microsoft.com/office/drawing/2012/chart" uri="{02D57815-91ED-43cb-92C2-25804820EDAC}">
                        <c15:formulaRef>
                          <c15:sqref>'IV - US Cx &amp; Dx 4-8'!$B$5:$AO$5</c15:sqref>
                        </c15:formulaRef>
                      </c:ext>
                    </c:extLst>
                    <c:numCache>
                      <c:formatCode>0.00000%</c:formatCode>
                      <c:ptCount val="40"/>
                      <c:pt idx="0" formatCode="0.000000%">
                        <c:v>2.0173156965249788E-7</c:v>
                      </c:pt>
                      <c:pt idx="1">
                        <c:v>2.1090118645488415E-7</c:v>
                      </c:pt>
                      <c:pt idx="2">
                        <c:v>2.7203196513745928E-7</c:v>
                      </c:pt>
                      <c:pt idx="3">
                        <c:v>3.1482351021526181E-7</c:v>
                      </c:pt>
                      <c:pt idx="4">
                        <c:v>3.8206736676609446E-7</c:v>
                      </c:pt>
                      <c:pt idx="5">
                        <c:v>4.8598969052647212E-7</c:v>
                      </c:pt>
                      <c:pt idx="6">
                        <c:v>7.121735716520001E-7</c:v>
                      </c:pt>
                      <c:pt idx="7">
                        <c:v>1.0331101597355194E-6</c:v>
                      </c:pt>
                      <c:pt idx="8">
                        <c:v>1.3234813584777512E-6</c:v>
                      </c:pt>
                      <c:pt idx="9">
                        <c:v>1.6933225695073306E-6</c:v>
                      </c:pt>
                      <c:pt idx="10">
                        <c:v>2.3046303563330817E-6</c:v>
                      </c:pt>
                      <c:pt idx="11">
                        <c:v>3.1329524074819746E-6</c:v>
                      </c:pt>
                      <c:pt idx="12" formatCode="0.0000%">
                        <c:v>4.0101790815769277E-6</c:v>
                      </c:pt>
                      <c:pt idx="13" formatCode="0.0000%">
                        <c:v>5.0830242474561203E-6</c:v>
                      </c:pt>
                      <c:pt idx="14" formatCode="0.0000%">
                        <c:v>6.6449156427959148E-6</c:v>
                      </c:pt>
                      <c:pt idx="15" formatCode="0.0000%">
                        <c:v>9.0198463946139582E-6</c:v>
                      </c:pt>
                      <c:pt idx="16" formatCode="0.0000%">
                        <c:v>1.1535377937401924E-5</c:v>
                      </c:pt>
                      <c:pt idx="17" formatCode="0.0000%">
                        <c:v>1.4246527971974129E-5</c:v>
                      </c:pt>
                      <c:pt idx="18" formatCode="0.0000%">
                        <c:v>1.9644375729645513E-5</c:v>
                      </c:pt>
                      <c:pt idx="19" formatCode="0.0000%">
                        <c:v>2.8777314064822233E-5</c:v>
                      </c:pt>
                      <c:pt idx="20" formatCode="0.0000%">
                        <c:v>4.3555679811334767E-5</c:v>
                      </c:pt>
                      <c:pt idx="21" formatCode="0.0000%">
                        <c:v>5.9981520043342699E-5</c:v>
                      </c:pt>
                      <c:pt idx="22" formatCode="0.0000%">
                        <c:v>8.175324687114183E-5</c:v>
                      </c:pt>
                      <c:pt idx="23" formatCode="0.0000%">
                        <c:v>1.0760850971493697E-4</c:v>
                      </c:pt>
                      <c:pt idx="24" formatCode="0.0000%">
                        <c:v>1.4195178117880767E-4</c:v>
                      </c:pt>
                      <c:pt idx="25" formatCode="0.0000%">
                        <c:v>1.688157018708653E-4</c:v>
                      </c:pt>
                      <c:pt idx="26" formatCode="0.0000%">
                        <c:v>2.1149415500810512E-4</c:v>
                      </c:pt>
                      <c:pt idx="27" formatCode="0.0000%">
                        <c:v>2.6283483948466585E-4</c:v>
                      </c:pt>
                      <c:pt idx="28" formatCode="0.0000%">
                        <c:v>3.1997683485820289E-4</c:v>
                      </c:pt>
                      <c:pt idx="29" formatCode="0.0000%">
                        <c:v>3.8104342622316133E-4</c:v>
                      </c:pt>
                      <c:pt idx="30" formatCode="0.0000%">
                        <c:v>4.3716148105376527E-4</c:v>
                      </c:pt>
                      <c:pt idx="31" formatCode="0.0000%">
                        <c:v>5.031674393362758E-4</c:v>
                      </c:pt>
                      <c:pt idx="32" formatCode="0.0000%">
                        <c:v>5.7957479961162639E-4</c:v>
                      </c:pt>
                      <c:pt idx="33" formatCode="0.0000%">
                        <c:v>6.6241617434331808E-4</c:v>
                      </c:pt>
                      <c:pt idx="34" formatCode="0.0000%">
                        <c:v>7.5050256988597468E-4</c:v>
                      </c:pt>
                      <c:pt idx="35" formatCode="0.0000%">
                        <c:v>8.4961084482509952E-4</c:v>
                      </c:pt>
                      <c:pt idx="36" formatCode="0.0000%">
                        <c:v>9.5436454717556026E-4</c:v>
                      </c:pt>
                      <c:pt idx="37" formatCode="0.0000%">
                        <c:v>1.0319945230245623E-3</c:v>
                      </c:pt>
                      <c:pt idx="38" formatCode="0.0000%">
                        <c:v>1.1254054093904713E-3</c:v>
                      </c:pt>
                      <c:pt idx="39" formatCode="0.0000%">
                        <c:v>1.2189752357809548E-3</c:v>
                      </c:pt>
                    </c:numCache>
                  </c:numRef>
                </c:val>
                <c:smooth val="0"/>
                <c:extLst xmlns:c15="http://schemas.microsoft.com/office/drawing/2012/chart">
                  <c:ext xmlns:c16="http://schemas.microsoft.com/office/drawing/2014/chart" uri="{C3380CC4-5D6E-409C-BE32-E72D297353CC}">
                    <c16:uniqueId val="{00000004-E511-4D8D-91EA-562328B79BD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'IV - US Cx &amp; Dx 4-8'!$A$9</c15:sqref>
                        </c15:formulaRef>
                      </c:ext>
                    </c:extLst>
                    <c:strCache>
                      <c:ptCount val="1"/>
                      <c:pt idx="0">
                        <c:v>Daily CFR</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xmlns:c15="http://schemas.microsoft.com/office/drawing/2012/chart">
                      <c:ext xmlns:c15="http://schemas.microsoft.com/office/drawing/2012/chart" uri="{02D57815-91ED-43cb-92C2-25804820EDAC}">
                        <c15:formulaRef>
                          <c15:sqref>'IV - US Cx &amp; Dx 4-8'!$B$9:$AO$9</c15:sqref>
                        </c15:formulaRef>
                      </c:ext>
                    </c:extLst>
                    <c:numCache>
                      <c:formatCode>0.000%</c:formatCode>
                      <c:ptCount val="40"/>
                      <c:pt idx="0">
                        <c:v>0</c:v>
                      </c:pt>
                      <c:pt idx="1">
                        <c:v>0.33333333333333331</c:v>
                      </c:pt>
                      <c:pt idx="2">
                        <c:v>0.05</c:v>
                      </c:pt>
                      <c:pt idx="3">
                        <c:v>0.2857142857142857</c:v>
                      </c:pt>
                      <c:pt idx="4">
                        <c:v>0.13636363636363635</c:v>
                      </c:pt>
                      <c:pt idx="5">
                        <c:v>5.8823529411764705E-2</c:v>
                      </c:pt>
                      <c:pt idx="6">
                        <c:v>1.3513513513513514E-2</c:v>
                      </c:pt>
                      <c:pt idx="7">
                        <c:v>1.9047619047619049E-2</c:v>
                      </c:pt>
                      <c:pt idx="8">
                        <c:v>3.1578947368421054E-2</c:v>
                      </c:pt>
                      <c:pt idx="9">
                        <c:v>3.3057851239669422E-2</c:v>
                      </c:pt>
                      <c:pt idx="10">
                        <c:v>2.5000000000000001E-2</c:v>
                      </c:pt>
                      <c:pt idx="11">
                        <c:v>7.3800738007380072E-3</c:v>
                      </c:pt>
                      <c:pt idx="12">
                        <c:v>6.9686411149825784E-3</c:v>
                      </c:pt>
                      <c:pt idx="13">
                        <c:v>2.8490028490028491E-2</c:v>
                      </c:pt>
                      <c:pt idx="14">
                        <c:v>1.3698630136986301E-2</c:v>
                      </c:pt>
                      <c:pt idx="15">
                        <c:v>1.2870012870012869E-2</c:v>
                      </c:pt>
                      <c:pt idx="16">
                        <c:v>1.4580801944106925E-2</c:v>
                      </c:pt>
                      <c:pt idx="17">
                        <c:v>1.8038331454340473E-2</c:v>
                      </c:pt>
                      <c:pt idx="18">
                        <c:v>1.3023782559456399E-2</c:v>
                      </c:pt>
                      <c:pt idx="19">
                        <c:v>1.4056224899598393E-2</c:v>
                      </c:pt>
                      <c:pt idx="20">
                        <c:v>0</c:v>
                      </c:pt>
                      <c:pt idx="21">
                        <c:v>2.0468924451060664E-2</c:v>
                      </c:pt>
                      <c:pt idx="22">
                        <c:v>1.1231222799382283E-2</c:v>
                      </c:pt>
                      <c:pt idx="23">
                        <c:v>1.5486464121054498E-2</c:v>
                      </c:pt>
                      <c:pt idx="24">
                        <c:v>1.0590957636169455E-2</c:v>
                      </c:pt>
                      <c:pt idx="25">
                        <c:v>2.4007281829559676E-2</c:v>
                      </c:pt>
                      <c:pt idx="26">
                        <c:v>1.7832843944711022E-2</c:v>
                      </c:pt>
                      <c:pt idx="27">
                        <c:v>1.4645472405786748E-2</c:v>
                      </c:pt>
                      <c:pt idx="28">
                        <c:v>2.1984487830970848E-2</c:v>
                      </c:pt>
                      <c:pt idx="29">
                        <c:v>2.422543670854397E-2</c:v>
                      </c:pt>
                      <c:pt idx="30">
                        <c:v>1.7320261437908498E-2</c:v>
                      </c:pt>
                      <c:pt idx="31">
                        <c:v>3.0608937253993981E-2</c:v>
                      </c:pt>
                      <c:pt idx="32">
                        <c:v>3.6362909032722615E-2</c:v>
                      </c:pt>
                      <c:pt idx="33">
                        <c:v>3.9073165332251039E-2</c:v>
                      </c:pt>
                      <c:pt idx="34">
                        <c:v>3.1749887227176518E-2</c:v>
                      </c:pt>
                      <c:pt idx="35">
                        <c:v>3.404780262143408E-2</c:v>
                      </c:pt>
                      <c:pt idx="36">
                        <c:v>3.9215686274509803E-2</c:v>
                      </c:pt>
                      <c:pt idx="37">
                        <c:v>4.5121663123080559E-2</c:v>
                      </c:pt>
                      <c:pt idx="38">
                        <c:v>4.3912175648702596E-2</c:v>
                      </c:pt>
                      <c:pt idx="39">
                        <c:v>6.2261130892104659E-2</c:v>
                      </c:pt>
                    </c:numCache>
                  </c:numRef>
                </c:val>
                <c:smooth val="0"/>
                <c:extLst xmlns:c15="http://schemas.microsoft.com/office/drawing/2012/chart">
                  <c:ext xmlns:c16="http://schemas.microsoft.com/office/drawing/2014/chart" uri="{C3380CC4-5D6E-409C-BE32-E72D297353CC}">
                    <c16:uniqueId val="{00000005-E511-4D8D-91EA-562328B79BD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'IV - US Cx &amp; Dx 4-8'!$A$11</c15:sqref>
                        </c15:formulaRef>
                      </c:ext>
                    </c:extLst>
                    <c:strCache>
                      <c:ptCount val="1"/>
                      <c:pt idx="0">
                        <c:v>Deaths as % of pop</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xmlns:c15="http://schemas.microsoft.com/office/drawing/2012/chart">
                      <c:ext xmlns:c15="http://schemas.microsoft.com/office/drawing/2012/chart" uri="{02D57815-91ED-43cb-92C2-25804820EDAC}">
                        <c15:formulaRef>
                          <c15:sqref>'IV - US Cx &amp; Dx 4-8'!$B$11:$AO$11</c15:sqref>
                        </c15:formulaRef>
                      </c:ext>
                    </c:extLst>
                    <c:numCache>
                      <c:formatCode>0.000000%</c:formatCode>
                      <c:ptCount val="40"/>
                      <c:pt idx="1">
                        <c:v>3.0565389341287557E-9</c:v>
                      </c:pt>
                      <c:pt idx="2">
                        <c:v>6.1130778682575113E-9</c:v>
                      </c:pt>
                      <c:pt idx="3">
                        <c:v>1.8339233604772532E-8</c:v>
                      </c:pt>
                      <c:pt idx="4">
                        <c:v>2.7508850407158802E-8</c:v>
                      </c:pt>
                      <c:pt idx="5">
                        <c:v>3.3621928275416315E-8</c:v>
                      </c:pt>
                      <c:pt idx="6">
                        <c:v>3.6678467209545065E-8</c:v>
                      </c:pt>
                      <c:pt idx="7">
                        <c:v>4.2791545077802578E-8</c:v>
                      </c:pt>
                      <c:pt idx="8">
                        <c:v>5.1961161880188847E-8</c:v>
                      </c:pt>
                      <c:pt idx="9">
                        <c:v>6.4187317616703873E-8</c:v>
                      </c:pt>
                      <c:pt idx="10">
                        <c:v>7.9470012287347642E-8</c:v>
                      </c:pt>
                      <c:pt idx="11">
                        <c:v>8.5583090155605155E-8</c:v>
                      </c:pt>
                      <c:pt idx="12">
                        <c:v>9.1696168023862668E-8</c:v>
                      </c:pt>
                      <c:pt idx="13">
                        <c:v>1.2226155736515023E-7</c:v>
                      </c:pt>
                      <c:pt idx="14">
                        <c:v>1.436573299040515E-7</c:v>
                      </c:pt>
                      <c:pt idx="15">
                        <c:v>1.7422271924533907E-7</c:v>
                      </c:pt>
                      <c:pt idx="16">
                        <c:v>2.1090118645488415E-7</c:v>
                      </c:pt>
                      <c:pt idx="17">
                        <c:v>2.5980580940094425E-7</c:v>
                      </c:pt>
                      <c:pt idx="18">
                        <c:v>3.301062048859056E-7</c:v>
                      </c:pt>
                      <c:pt idx="19">
                        <c:v>4.5848084011931337E-7</c:v>
                      </c:pt>
                      <c:pt idx="20">
                        <c:v>4.5848084011931337E-7</c:v>
                      </c:pt>
                      <c:pt idx="21">
                        <c:v>7.9470012287347648E-7</c:v>
                      </c:pt>
                      <c:pt idx="22">
                        <c:v>1.039223237603777E-6</c:v>
                      </c:pt>
                      <c:pt idx="23">
                        <c:v>1.4396298379746438E-6</c:v>
                      </c:pt>
                      <c:pt idx="24">
                        <c:v>1.8033579711359658E-6</c:v>
                      </c:pt>
                      <c:pt idx="25">
                        <c:v>2.4482876862371332E-6</c:v>
                      </c:pt>
                      <c:pt idx="26">
                        <c:v>3.2093658808351936E-6</c:v>
                      </c:pt>
                      <c:pt idx="27">
                        <c:v>3.9612744586308676E-6</c:v>
                      </c:pt>
                      <c:pt idx="28">
                        <c:v>5.2175119605577862E-6</c:v>
                      </c:pt>
                      <c:pt idx="29">
                        <c:v>6.6968768046761037E-6</c:v>
                      </c:pt>
                      <c:pt idx="30">
                        <c:v>7.6688561857290482E-6</c:v>
                      </c:pt>
                      <c:pt idx="31">
                        <c:v>9.6892284211881548E-6</c:v>
                      </c:pt>
                      <c:pt idx="32">
                        <c:v>1.2467622312311194E-5</c:v>
                      </c:pt>
                      <c:pt idx="33">
                        <c:v>1.5704497043553547E-5</c:v>
                      </c:pt>
                      <c:pt idx="34">
                        <c:v>1.8501230168281357E-5</c:v>
                      </c:pt>
                      <c:pt idx="35">
                        <c:v>2.1875649151559505E-5</c:v>
                      </c:pt>
                      <c:pt idx="36">
                        <c:v>2.5983637479028551E-5</c:v>
                      </c:pt>
                      <c:pt idx="37">
                        <c:v>2.9486431097540107E-5</c:v>
                      </c:pt>
                      <c:pt idx="38">
                        <c:v>3.3588306347140896E-5</c:v>
                      </c:pt>
                      <c:pt idx="39">
                        <c:v>3.9414069555590304E-5</c:v>
                      </c:pt>
                    </c:numCache>
                  </c:numRef>
                </c:val>
                <c:smooth val="0"/>
                <c:extLst xmlns:c15="http://schemas.microsoft.com/office/drawing/2012/chart">
                  <c:ext xmlns:c16="http://schemas.microsoft.com/office/drawing/2014/chart" uri="{C3380CC4-5D6E-409C-BE32-E72D297353CC}">
                    <c16:uniqueId val="{00000006-E511-4D8D-91EA-562328B79BD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'IV - US Cx &amp; Dx 4-8'!$A$12</c15:sqref>
                        </c15:formulaRef>
                      </c:ext>
                    </c:extLst>
                    <c:strCache>
                      <c:ptCount val="1"/>
                      <c:pt idx="0">
                        <c:v>Population</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'IV - US Cx &amp; Dx 4-8'!$B$1:$AO$1</c15:sqref>
                        </c15:formulaRef>
                      </c:ext>
                    </c:extLst>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extLst xmlns:c15="http://schemas.microsoft.com/office/drawing/2012/chart">
                      <c:ext xmlns:c15="http://schemas.microsoft.com/office/drawing/2012/chart" uri="{02D57815-91ED-43cb-92C2-25804820EDAC}">
                        <c15:formulaRef>
                          <c15:sqref>'IV - US Cx &amp; Dx 4-8'!$B$12:$AO$12</c15:sqref>
                        </c15:formulaRef>
                      </c:ext>
                    </c:extLst>
                    <c:numCache>
                      <c:formatCode>General</c:formatCode>
                      <c:ptCount val="40"/>
                      <c:pt idx="0">
                        <c:v>327167434</c:v>
                      </c:pt>
                      <c:pt idx="1">
                        <c:v>327167434</c:v>
                      </c:pt>
                      <c:pt idx="2">
                        <c:v>327167434</c:v>
                      </c:pt>
                      <c:pt idx="3">
                        <c:v>327167434</c:v>
                      </c:pt>
                      <c:pt idx="4">
                        <c:v>327167434</c:v>
                      </c:pt>
                      <c:pt idx="5">
                        <c:v>327167434</c:v>
                      </c:pt>
                      <c:pt idx="6">
                        <c:v>327167434</c:v>
                      </c:pt>
                      <c:pt idx="7">
                        <c:v>327167434</c:v>
                      </c:pt>
                      <c:pt idx="8">
                        <c:v>327167434</c:v>
                      </c:pt>
                      <c:pt idx="9">
                        <c:v>327167434</c:v>
                      </c:pt>
                      <c:pt idx="10">
                        <c:v>327167434</c:v>
                      </c:pt>
                      <c:pt idx="11">
                        <c:v>327167434</c:v>
                      </c:pt>
                      <c:pt idx="12">
                        <c:v>327167434</c:v>
                      </c:pt>
                      <c:pt idx="13">
                        <c:v>327167434</c:v>
                      </c:pt>
                      <c:pt idx="14">
                        <c:v>327167434</c:v>
                      </c:pt>
                      <c:pt idx="15">
                        <c:v>327167434</c:v>
                      </c:pt>
                      <c:pt idx="16">
                        <c:v>327167434</c:v>
                      </c:pt>
                      <c:pt idx="17">
                        <c:v>327167434</c:v>
                      </c:pt>
                      <c:pt idx="18">
                        <c:v>327167434</c:v>
                      </c:pt>
                      <c:pt idx="19">
                        <c:v>327167434</c:v>
                      </c:pt>
                      <c:pt idx="20">
                        <c:v>327167434</c:v>
                      </c:pt>
                      <c:pt idx="21">
                        <c:v>327167434</c:v>
                      </c:pt>
                      <c:pt idx="22">
                        <c:v>327167434</c:v>
                      </c:pt>
                      <c:pt idx="23">
                        <c:v>327167434</c:v>
                      </c:pt>
                      <c:pt idx="24">
                        <c:v>327167434</c:v>
                      </c:pt>
                      <c:pt idx="25">
                        <c:v>327167434</c:v>
                      </c:pt>
                      <c:pt idx="26">
                        <c:v>327167434</c:v>
                      </c:pt>
                      <c:pt idx="27">
                        <c:v>327167434</c:v>
                      </c:pt>
                      <c:pt idx="28">
                        <c:v>327167434</c:v>
                      </c:pt>
                      <c:pt idx="29">
                        <c:v>327167434</c:v>
                      </c:pt>
                      <c:pt idx="30">
                        <c:v>327167434</c:v>
                      </c:pt>
                      <c:pt idx="31">
                        <c:v>327167434</c:v>
                      </c:pt>
                      <c:pt idx="32">
                        <c:v>327167434</c:v>
                      </c:pt>
                      <c:pt idx="33">
                        <c:v>327167434</c:v>
                      </c:pt>
                      <c:pt idx="34">
                        <c:v>327167434</c:v>
                      </c:pt>
                      <c:pt idx="35">
                        <c:v>327167434</c:v>
                      </c:pt>
                      <c:pt idx="36">
                        <c:v>327167434</c:v>
                      </c:pt>
                      <c:pt idx="37">
                        <c:v>327167434</c:v>
                      </c:pt>
                      <c:pt idx="38">
                        <c:v>327167434</c:v>
                      </c:pt>
                      <c:pt idx="39">
                        <c:v>327167434</c:v>
                      </c:pt>
                    </c:numCache>
                  </c:numRef>
                </c:val>
                <c:smooth val="0"/>
                <c:extLst xmlns:c15="http://schemas.microsoft.com/office/drawing/2012/chart">
                  <c:ext xmlns:c16="http://schemas.microsoft.com/office/drawing/2014/chart" uri="{C3380CC4-5D6E-409C-BE32-E72D297353CC}">
                    <c16:uniqueId val="{00000007-E511-4D8D-91EA-562328B79BD0}"/>
                  </c:ext>
                </c:extLst>
              </c15:ser>
            </c15:filteredLineSeries>
          </c:ext>
        </c:extLst>
      </c:lineChart>
      <c:lineChart>
        <c:grouping val="standard"/>
        <c:varyColors val="0"/>
        <c:ser>
          <c:idx val="3"/>
          <c:order val="3"/>
          <c:tx>
            <c:strRef>
              <c:f>'IV - US Cx &amp; Dx 4-8'!$A$6</c:f>
              <c:strCache>
                <c:ptCount val="1"/>
                <c:pt idx="0">
                  <c:v>Daily Deaths</c:v>
                </c:pt>
              </c:strCache>
            </c:strRef>
          </c:tx>
          <c:spPr>
            <a:ln w="28575" cap="rnd">
              <a:solidFill>
                <a:schemeClr val="accent4"/>
              </a:solidFill>
              <a:round/>
            </a:ln>
            <a:effectLst/>
          </c:spPr>
          <c:marker>
            <c:symbol val="none"/>
          </c:marker>
          <c:cat>
            <c:numRef>
              <c:f>'IV - US Cx &amp; Dx 4-8'!$B$1:$AO$1</c:f>
              <c:numCache>
                <c:formatCode>m/d;@</c:formatCode>
                <c:ptCount val="40"/>
                <c:pt idx="0">
                  <c:v>43890</c:v>
                </c:pt>
                <c:pt idx="1">
                  <c:v>43891</c:v>
                </c:pt>
                <c:pt idx="2">
                  <c:v>43892</c:v>
                </c:pt>
                <c:pt idx="3">
                  <c:v>43893</c:v>
                </c:pt>
                <c:pt idx="4">
                  <c:v>43894</c:v>
                </c:pt>
                <c:pt idx="5">
                  <c:v>43895</c:v>
                </c:pt>
                <c:pt idx="6">
                  <c:v>43896</c:v>
                </c:pt>
                <c:pt idx="7">
                  <c:v>43897</c:v>
                </c:pt>
                <c:pt idx="8">
                  <c:v>43898</c:v>
                </c:pt>
                <c:pt idx="9">
                  <c:v>43899</c:v>
                </c:pt>
                <c:pt idx="10">
                  <c:v>43900</c:v>
                </c:pt>
                <c:pt idx="11">
                  <c:v>43901</c:v>
                </c:pt>
                <c:pt idx="12">
                  <c:v>43902</c:v>
                </c:pt>
                <c:pt idx="13">
                  <c:v>43903</c:v>
                </c:pt>
                <c:pt idx="14">
                  <c:v>43904</c:v>
                </c:pt>
                <c:pt idx="15">
                  <c:v>43905</c:v>
                </c:pt>
                <c:pt idx="16">
                  <c:v>43906</c:v>
                </c:pt>
                <c:pt idx="17">
                  <c:v>43907</c:v>
                </c:pt>
                <c:pt idx="18">
                  <c:v>43908</c:v>
                </c:pt>
                <c:pt idx="19">
                  <c:v>43909</c:v>
                </c:pt>
                <c:pt idx="20">
                  <c:v>43910</c:v>
                </c:pt>
                <c:pt idx="21">
                  <c:v>43911</c:v>
                </c:pt>
                <c:pt idx="22">
                  <c:v>43912</c:v>
                </c:pt>
                <c:pt idx="23">
                  <c:v>43913</c:v>
                </c:pt>
                <c:pt idx="24">
                  <c:v>43914</c:v>
                </c:pt>
                <c:pt idx="25">
                  <c:v>43915</c:v>
                </c:pt>
                <c:pt idx="26">
                  <c:v>43916</c:v>
                </c:pt>
                <c:pt idx="27">
                  <c:v>43917</c:v>
                </c:pt>
                <c:pt idx="28">
                  <c:v>43918</c:v>
                </c:pt>
                <c:pt idx="29">
                  <c:v>43919</c:v>
                </c:pt>
                <c:pt idx="30">
                  <c:v>43920</c:v>
                </c:pt>
                <c:pt idx="31">
                  <c:v>43921</c:v>
                </c:pt>
                <c:pt idx="32">
                  <c:v>43922</c:v>
                </c:pt>
                <c:pt idx="33">
                  <c:v>43923</c:v>
                </c:pt>
                <c:pt idx="34">
                  <c:v>43924</c:v>
                </c:pt>
                <c:pt idx="35">
                  <c:v>43925</c:v>
                </c:pt>
                <c:pt idx="36">
                  <c:v>43926</c:v>
                </c:pt>
                <c:pt idx="37">
                  <c:v>43927</c:v>
                </c:pt>
                <c:pt idx="38">
                  <c:v>43928</c:v>
                </c:pt>
                <c:pt idx="39">
                  <c:v>43929</c:v>
                </c:pt>
              </c:numCache>
            </c:numRef>
          </c:cat>
          <c:val>
            <c:numRef>
              <c:f>'IV - US Cx &amp; Dx 4-8'!$B$6:$AO$6</c:f>
              <c:numCache>
                <c:formatCode>General</c:formatCode>
                <c:ptCount val="40"/>
                <c:pt idx="0">
                  <c:v>0</c:v>
                </c:pt>
                <c:pt idx="1">
                  <c:v>1</c:v>
                </c:pt>
                <c:pt idx="2">
                  <c:v>1</c:v>
                </c:pt>
                <c:pt idx="3">
                  <c:v>4</c:v>
                </c:pt>
                <c:pt idx="4">
                  <c:v>3</c:v>
                </c:pt>
                <c:pt idx="5">
                  <c:v>2</c:v>
                </c:pt>
                <c:pt idx="6">
                  <c:v>1</c:v>
                </c:pt>
                <c:pt idx="7">
                  <c:v>2</c:v>
                </c:pt>
                <c:pt idx="8">
                  <c:v>3</c:v>
                </c:pt>
                <c:pt idx="9">
                  <c:v>4</c:v>
                </c:pt>
                <c:pt idx="10">
                  <c:v>5</c:v>
                </c:pt>
                <c:pt idx="11">
                  <c:v>2</c:v>
                </c:pt>
                <c:pt idx="12">
                  <c:v>2</c:v>
                </c:pt>
                <c:pt idx="13">
                  <c:v>10</c:v>
                </c:pt>
                <c:pt idx="14">
                  <c:v>7</c:v>
                </c:pt>
                <c:pt idx="15">
                  <c:v>10</c:v>
                </c:pt>
                <c:pt idx="16">
                  <c:v>12</c:v>
                </c:pt>
                <c:pt idx="17">
                  <c:v>16</c:v>
                </c:pt>
                <c:pt idx="18">
                  <c:v>23</c:v>
                </c:pt>
                <c:pt idx="19">
                  <c:v>42</c:v>
                </c:pt>
                <c:pt idx="20">
                  <c:v>0</c:v>
                </c:pt>
                <c:pt idx="21">
                  <c:v>110</c:v>
                </c:pt>
                <c:pt idx="22">
                  <c:v>80</c:v>
                </c:pt>
                <c:pt idx="23">
                  <c:v>131</c:v>
                </c:pt>
                <c:pt idx="24">
                  <c:v>119</c:v>
                </c:pt>
                <c:pt idx="25">
                  <c:v>211</c:v>
                </c:pt>
                <c:pt idx="26">
                  <c:v>249</c:v>
                </c:pt>
                <c:pt idx="27">
                  <c:v>246</c:v>
                </c:pt>
                <c:pt idx="28">
                  <c:v>411</c:v>
                </c:pt>
                <c:pt idx="29">
                  <c:v>484</c:v>
                </c:pt>
                <c:pt idx="30">
                  <c:v>318</c:v>
                </c:pt>
                <c:pt idx="31">
                  <c:v>661</c:v>
                </c:pt>
                <c:pt idx="32">
                  <c:v>909</c:v>
                </c:pt>
                <c:pt idx="33">
                  <c:v>1059</c:v>
                </c:pt>
                <c:pt idx="34">
                  <c:v>915</c:v>
                </c:pt>
                <c:pt idx="35">
                  <c:v>1104</c:v>
                </c:pt>
                <c:pt idx="36">
                  <c:v>1344</c:v>
                </c:pt>
                <c:pt idx="37">
                  <c:v>1146</c:v>
                </c:pt>
                <c:pt idx="38">
                  <c:v>1342</c:v>
                </c:pt>
                <c:pt idx="39">
                  <c:v>1906</c:v>
                </c:pt>
              </c:numCache>
            </c:numRef>
          </c:val>
          <c:smooth val="0"/>
          <c:extLst>
            <c:ext xmlns:c16="http://schemas.microsoft.com/office/drawing/2014/chart" uri="{C3380CC4-5D6E-409C-BE32-E72D297353CC}">
              <c16:uniqueId val="{00000002-E511-4D8D-91EA-562328B79BD0}"/>
            </c:ext>
          </c:extLst>
        </c:ser>
        <c:dLbls>
          <c:showLegendKey val="0"/>
          <c:showVal val="0"/>
          <c:showCatName val="0"/>
          <c:showSerName val="0"/>
          <c:showPercent val="0"/>
          <c:showBubbleSize val="0"/>
        </c:dLbls>
        <c:marker val="1"/>
        <c:smooth val="0"/>
        <c:axId val="875479632"/>
        <c:axId val="1355292736"/>
      </c:lineChart>
      <c:dateAx>
        <c:axId val="1143427264"/>
        <c:scaling>
          <c:orientation val="minMax"/>
        </c:scaling>
        <c:delete val="0"/>
        <c:axPos val="b"/>
        <c:numFmt formatCode="m/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293568"/>
        <c:crosses val="autoZero"/>
        <c:auto val="1"/>
        <c:lblOffset val="100"/>
        <c:baseTimeUnit val="days"/>
      </c:dateAx>
      <c:valAx>
        <c:axId val="1355293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427264"/>
        <c:crosses val="autoZero"/>
        <c:crossBetween val="between"/>
      </c:valAx>
      <c:valAx>
        <c:axId val="13552927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479632"/>
        <c:crosses val="max"/>
        <c:crossBetween val="between"/>
      </c:valAx>
      <c:dateAx>
        <c:axId val="875479632"/>
        <c:scaling>
          <c:orientation val="minMax"/>
        </c:scaling>
        <c:delete val="1"/>
        <c:axPos val="b"/>
        <c:numFmt formatCode="m/d;@" sourceLinked="1"/>
        <c:majorTickMark val="out"/>
        <c:minorTickMark val="none"/>
        <c:tickLblPos val="nextTo"/>
        <c:crossAx val="1355292736"/>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a:t>
            </a:r>
            <a:r>
              <a:rPr lang="en-US" baseline="0"/>
              <a:t> Confirmed Cases &amp; Deaths as a % of the Total US Population, 3/10 - 4/8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'IV - US Cx &amp; Dx 4-8'!$A$5</c:f>
              <c:strCache>
                <c:ptCount val="1"/>
                <c:pt idx="0">
                  <c:v>Cases as % of pop</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'IV - US Cx &amp; Dx 4-8'!$B$1:$AO$1</c15:sqref>
                  </c15:fullRef>
                </c:ext>
              </c:extLst>
              <c:f>'IV - US Cx &amp; Dx 4-8'!$L$1:$AO$1</c:f>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xmlns:c15="http://schemas.microsoft.com/office/drawing/2012/chart" uri="{02D57815-91ED-43cb-92C2-25804820EDAC}">
                  <c15:fullRef>
                    <c15:sqref>'IV - US Cx &amp; Dx 4-8'!$B$5:$AO$5</c15:sqref>
                  </c15:fullRef>
                </c:ext>
              </c:extLst>
              <c:f>'IV - US Cx &amp; Dx 4-8'!$L$5:$AO$5</c:f>
              <c:numCache>
                <c:formatCode>0.00000%</c:formatCode>
                <c:ptCount val="30"/>
                <c:pt idx="0">
                  <c:v>2.3046303563330817E-6</c:v>
                </c:pt>
                <c:pt idx="1">
                  <c:v>3.1329524074819746E-6</c:v>
                </c:pt>
                <c:pt idx="2" formatCode="0.0000%">
                  <c:v>4.0101790815769277E-6</c:v>
                </c:pt>
                <c:pt idx="3" formatCode="0.0000%">
                  <c:v>5.0830242474561203E-6</c:v>
                </c:pt>
                <c:pt idx="4" formatCode="0.0000%">
                  <c:v>6.6449156427959148E-6</c:v>
                </c:pt>
                <c:pt idx="5" formatCode="0.0000%">
                  <c:v>9.0198463946139582E-6</c:v>
                </c:pt>
                <c:pt idx="6" formatCode="0.0000%">
                  <c:v>1.1535377937401924E-5</c:v>
                </c:pt>
                <c:pt idx="7" formatCode="0.0000%">
                  <c:v>1.4246527971974129E-5</c:v>
                </c:pt>
                <c:pt idx="8" formatCode="0.0000%">
                  <c:v>1.9644375729645513E-5</c:v>
                </c:pt>
                <c:pt idx="9" formatCode="0.0000%">
                  <c:v>2.8777314064822233E-5</c:v>
                </c:pt>
                <c:pt idx="10" formatCode="0.0000%">
                  <c:v>4.3555679811334767E-5</c:v>
                </c:pt>
                <c:pt idx="11" formatCode="0.0000%">
                  <c:v>5.9981520043342699E-5</c:v>
                </c:pt>
                <c:pt idx="12" formatCode="0.0000%">
                  <c:v>8.175324687114183E-5</c:v>
                </c:pt>
                <c:pt idx="13" formatCode="0.0000%">
                  <c:v>1.0760850971493697E-4</c:v>
                </c:pt>
                <c:pt idx="14" formatCode="0.0000%">
                  <c:v>1.4195178117880767E-4</c:v>
                </c:pt>
                <c:pt idx="15" formatCode="0.0000%">
                  <c:v>1.688157018708653E-4</c:v>
                </c:pt>
                <c:pt idx="16" formatCode="0.0000%">
                  <c:v>2.1149415500810512E-4</c:v>
                </c:pt>
                <c:pt idx="17" formatCode="0.0000%">
                  <c:v>2.6283483948466585E-4</c:v>
                </c:pt>
                <c:pt idx="18" formatCode="0.0000%">
                  <c:v>3.1997683485820289E-4</c:v>
                </c:pt>
                <c:pt idx="19" formatCode="0.0000%">
                  <c:v>3.8104342622316133E-4</c:v>
                </c:pt>
                <c:pt idx="20" formatCode="0.0000%">
                  <c:v>4.3716148105376527E-4</c:v>
                </c:pt>
                <c:pt idx="21" formatCode="0.0000%">
                  <c:v>5.031674393362758E-4</c:v>
                </c:pt>
                <c:pt idx="22" formatCode="0.0000%">
                  <c:v>5.7957479961162639E-4</c:v>
                </c:pt>
                <c:pt idx="23" formatCode="0.0000%">
                  <c:v>6.6241617434331808E-4</c:v>
                </c:pt>
                <c:pt idx="24" formatCode="0.0000%">
                  <c:v>7.5050256988597468E-4</c:v>
                </c:pt>
                <c:pt idx="25" formatCode="0.0000%">
                  <c:v>8.4961084482509952E-4</c:v>
                </c:pt>
                <c:pt idx="26" formatCode="0.0000%">
                  <c:v>9.5436454717556026E-4</c:v>
                </c:pt>
                <c:pt idx="27" formatCode="0.0000%">
                  <c:v>1.0319945230245623E-3</c:v>
                </c:pt>
                <c:pt idx="28" formatCode="0.0000%">
                  <c:v>1.1254054093904713E-3</c:v>
                </c:pt>
                <c:pt idx="29" formatCode="0.0000%">
                  <c:v>1.2189752357809548E-3</c:v>
                </c:pt>
              </c:numCache>
            </c:numRef>
          </c:val>
          <c:smooth val="0"/>
          <c:extLst>
            <c:ext xmlns:c16="http://schemas.microsoft.com/office/drawing/2014/chart" uri="{C3380CC4-5D6E-409C-BE32-E72D297353CC}">
              <c16:uniqueId val="{00000000-6453-49D4-9E60-350F3F69AC5C}"/>
            </c:ext>
          </c:extLst>
        </c:ser>
        <c:dLbls>
          <c:showLegendKey val="0"/>
          <c:showVal val="0"/>
          <c:showCatName val="0"/>
          <c:showSerName val="0"/>
          <c:showPercent val="0"/>
          <c:showBubbleSize val="0"/>
        </c:dLbls>
        <c:marker val="1"/>
        <c:smooth val="0"/>
        <c:axId val="1143427264"/>
        <c:axId val="1355293568"/>
        <c:extLst>
          <c:ext xmlns:c15="http://schemas.microsoft.com/office/drawing/2012/chart" uri="{02D57815-91ED-43cb-92C2-25804820EDAC}">
            <c15:filteredLineSeries>
              <c15:ser>
                <c:idx val="0"/>
                <c:order val="0"/>
                <c:tx>
                  <c:strRef>
                    <c:extLst>
                      <c:ext uri="{02D57815-91ED-43cb-92C2-25804820EDAC}">
                        <c15:formulaRef>
                          <c15:sqref>'IV - US Cx &amp; Dx 4-8'!$A$2</c15:sqref>
                        </c15:formulaRef>
                      </c:ext>
                    </c:extLst>
                    <c:strCache>
                      <c:ptCount val="1"/>
                      <c:pt idx="0">
                        <c:v>Daily Cases</c:v>
                      </c:pt>
                    </c:strCache>
                  </c:strRef>
                </c:tx>
                <c:spPr>
                  <a:ln w="28575" cap="rnd">
                    <a:solidFill>
                      <a:schemeClr val="accent1"/>
                    </a:solidFill>
                    <a:round/>
                  </a:ln>
                  <a:effectLst/>
                </c:spPr>
                <c:marker>
                  <c:symbol val="none"/>
                </c:marker>
                <c:cat>
                  <c:numRef>
                    <c:extLst>
                      <c:ext uri="{02D57815-91ED-43cb-92C2-25804820EDAC}">
                        <c15:fullRef>
                          <c15:sqref>'IV - US Cx &amp; Dx 4-8'!$B$1:$AO$1</c15:sqref>
                        </c15:fullRef>
                        <c15:formulaRef>
                          <c15:sqref>'IV - US Cx &amp; Dx 4-8'!$L$1:$AO$1</c15:sqref>
                        </c15:formulaRef>
                      </c:ext>
                    </c:extLst>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uri="{02D57815-91ED-43cb-92C2-25804820EDAC}">
                        <c15:fullRef>
                          <c15:sqref>'IV - US Cx &amp; Dx 4-8'!$B$2:$AO$2</c15:sqref>
                        </c15:fullRef>
                        <c15:formulaRef>
                          <c15:sqref>'IV - US Cx &amp; Dx 4-8'!$L$2:$AO$2</c15:sqref>
                        </c15:formulaRef>
                      </c:ext>
                    </c:extLst>
                    <c:numCache>
                      <c:formatCode>General</c:formatCode>
                      <c:ptCount val="30"/>
                      <c:pt idx="0">
                        <c:v>200</c:v>
                      </c:pt>
                      <c:pt idx="1">
                        <c:v>271</c:v>
                      </c:pt>
                      <c:pt idx="2">
                        <c:v>287</c:v>
                      </c:pt>
                      <c:pt idx="3">
                        <c:v>351</c:v>
                      </c:pt>
                      <c:pt idx="4">
                        <c:v>511</c:v>
                      </c:pt>
                      <c:pt idx="5">
                        <c:v>777</c:v>
                      </c:pt>
                      <c:pt idx="6">
                        <c:v>823</c:v>
                      </c:pt>
                      <c:pt idx="7">
                        <c:v>887</c:v>
                      </c:pt>
                      <c:pt idx="8">
                        <c:v>1766</c:v>
                      </c:pt>
                      <c:pt idx="9">
                        <c:v>2988</c:v>
                      </c:pt>
                      <c:pt idx="10">
                        <c:v>4835</c:v>
                      </c:pt>
                      <c:pt idx="11">
                        <c:v>5374</c:v>
                      </c:pt>
                      <c:pt idx="12">
                        <c:v>7123</c:v>
                      </c:pt>
                      <c:pt idx="13">
                        <c:v>8459</c:v>
                      </c:pt>
                      <c:pt idx="14">
                        <c:v>11236</c:v>
                      </c:pt>
                      <c:pt idx="15">
                        <c:v>8789</c:v>
                      </c:pt>
                      <c:pt idx="16">
                        <c:v>13963</c:v>
                      </c:pt>
                      <c:pt idx="17">
                        <c:v>16797</c:v>
                      </c:pt>
                      <c:pt idx="18">
                        <c:v>18695</c:v>
                      </c:pt>
                      <c:pt idx="19">
                        <c:v>19979</c:v>
                      </c:pt>
                      <c:pt idx="20">
                        <c:v>18360</c:v>
                      </c:pt>
                      <c:pt idx="21">
                        <c:v>21595</c:v>
                      </c:pt>
                      <c:pt idx="22">
                        <c:v>24998</c:v>
                      </c:pt>
                      <c:pt idx="23">
                        <c:v>27103</c:v>
                      </c:pt>
                      <c:pt idx="24">
                        <c:v>28819</c:v>
                      </c:pt>
                      <c:pt idx="25">
                        <c:v>32425</c:v>
                      </c:pt>
                      <c:pt idx="26">
                        <c:v>34272</c:v>
                      </c:pt>
                      <c:pt idx="27">
                        <c:v>25398</c:v>
                      </c:pt>
                      <c:pt idx="28">
                        <c:v>30561</c:v>
                      </c:pt>
                      <c:pt idx="29">
                        <c:v>30613</c:v>
                      </c:pt>
                    </c:numCache>
                  </c:numRef>
                </c:val>
                <c:smooth val="0"/>
                <c:extLst>
                  <c:ext xmlns:c16="http://schemas.microsoft.com/office/drawing/2014/chart" uri="{C3380CC4-5D6E-409C-BE32-E72D297353CC}">
                    <c16:uniqueId val="{00000002-6453-49D4-9E60-350F3F69AC5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'IV - US Cx &amp; Dx 4-8'!$A$3</c15:sqref>
                        </c15:formulaRef>
                      </c:ext>
                    </c:extLst>
                    <c:strCache>
                      <c:ptCount val="1"/>
                      <c:pt idx="0">
                        <c:v>Aggregate Cases</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'IV - US Cx &amp; Dx 4-8'!$B$1:$AO$1</c15:sqref>
                        </c15:fullRef>
                        <c15:formulaRef>
                          <c15:sqref>'IV - US Cx &amp; Dx 4-8'!$L$1:$AO$1</c15:sqref>
                        </c15:formulaRef>
                      </c:ext>
                    </c:extLst>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xmlns:c15="http://schemas.microsoft.com/office/drawing/2012/chart" uri="{02D57815-91ED-43cb-92C2-25804820EDAC}">
                        <c15:fullRef>
                          <c15:sqref>'IV - US Cx &amp; Dx 4-8'!$B$3:$AO$3</c15:sqref>
                        </c15:fullRef>
                        <c15:formulaRef>
                          <c15:sqref>'IV - US Cx &amp; Dx 4-8'!$L$3:$AO$3</c15:sqref>
                        </c15:formulaRef>
                      </c:ext>
                    </c:extLst>
                    <c:numCache>
                      <c:formatCode>General</c:formatCode>
                      <c:ptCount val="30"/>
                      <c:pt idx="0">
                        <c:v>754</c:v>
                      </c:pt>
                      <c:pt idx="1">
                        <c:v>1025</c:v>
                      </c:pt>
                      <c:pt idx="2">
                        <c:v>1312</c:v>
                      </c:pt>
                      <c:pt idx="3">
                        <c:v>1663</c:v>
                      </c:pt>
                      <c:pt idx="4">
                        <c:v>2174</c:v>
                      </c:pt>
                      <c:pt idx="5">
                        <c:v>2951</c:v>
                      </c:pt>
                      <c:pt idx="6">
                        <c:v>3774</c:v>
                      </c:pt>
                      <c:pt idx="7">
                        <c:v>4661</c:v>
                      </c:pt>
                      <c:pt idx="8">
                        <c:v>6427</c:v>
                      </c:pt>
                      <c:pt idx="9">
                        <c:v>9415</c:v>
                      </c:pt>
                      <c:pt idx="10">
                        <c:v>14250</c:v>
                      </c:pt>
                      <c:pt idx="11">
                        <c:v>19624</c:v>
                      </c:pt>
                      <c:pt idx="12">
                        <c:v>26747</c:v>
                      </c:pt>
                      <c:pt idx="13">
                        <c:v>35206</c:v>
                      </c:pt>
                      <c:pt idx="14">
                        <c:v>46442</c:v>
                      </c:pt>
                      <c:pt idx="15">
                        <c:v>55231</c:v>
                      </c:pt>
                      <c:pt idx="16">
                        <c:v>69194</c:v>
                      </c:pt>
                      <c:pt idx="17">
                        <c:v>85991</c:v>
                      </c:pt>
                      <c:pt idx="18">
                        <c:v>104686</c:v>
                      </c:pt>
                      <c:pt idx="19">
                        <c:v>124665</c:v>
                      </c:pt>
                      <c:pt idx="20">
                        <c:v>143025</c:v>
                      </c:pt>
                      <c:pt idx="21">
                        <c:v>164620</c:v>
                      </c:pt>
                      <c:pt idx="22">
                        <c:v>189618</c:v>
                      </c:pt>
                      <c:pt idx="23">
                        <c:v>216721</c:v>
                      </c:pt>
                      <c:pt idx="24">
                        <c:v>245540</c:v>
                      </c:pt>
                      <c:pt idx="25">
                        <c:v>277965</c:v>
                      </c:pt>
                      <c:pt idx="26">
                        <c:v>312237</c:v>
                      </c:pt>
                      <c:pt idx="27">
                        <c:v>337635</c:v>
                      </c:pt>
                      <c:pt idx="28">
                        <c:v>368196</c:v>
                      </c:pt>
                      <c:pt idx="29">
                        <c:v>398809</c:v>
                      </c:pt>
                    </c:numCache>
                  </c:numRef>
                </c:val>
                <c:smooth val="0"/>
                <c:extLst xmlns:c15="http://schemas.microsoft.com/office/drawing/2012/chart">
                  <c:ext xmlns:c16="http://schemas.microsoft.com/office/drawing/2014/chart" uri="{C3380CC4-5D6E-409C-BE32-E72D297353CC}">
                    <c16:uniqueId val="{00000003-6453-49D4-9E60-350F3F69AC5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'IV - US Cx &amp; Dx 4-8'!$A$6</c15:sqref>
                        </c15:formulaRef>
                      </c:ext>
                    </c:extLst>
                    <c:strCache>
                      <c:ptCount val="1"/>
                      <c:pt idx="0">
                        <c:v>Daily Deaths</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'IV - US Cx &amp; Dx 4-8'!$B$1:$AO$1</c15:sqref>
                        </c15:fullRef>
                        <c15:formulaRef>
                          <c15:sqref>'IV - US Cx &amp; Dx 4-8'!$L$1:$AO$1</c15:sqref>
                        </c15:formulaRef>
                      </c:ext>
                    </c:extLst>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xmlns:c15="http://schemas.microsoft.com/office/drawing/2012/chart" uri="{02D57815-91ED-43cb-92C2-25804820EDAC}">
                        <c15:fullRef>
                          <c15:sqref>'IV - US Cx &amp; Dx 4-8'!$B$6:$AO$6</c15:sqref>
                        </c15:fullRef>
                        <c15:formulaRef>
                          <c15:sqref>'IV - US Cx &amp; Dx 4-8'!$L$6:$AO$6</c15:sqref>
                        </c15:formulaRef>
                      </c:ext>
                    </c:extLst>
                    <c:numCache>
                      <c:formatCode>General</c:formatCode>
                      <c:ptCount val="30"/>
                      <c:pt idx="0">
                        <c:v>5</c:v>
                      </c:pt>
                      <c:pt idx="1">
                        <c:v>2</c:v>
                      </c:pt>
                      <c:pt idx="2">
                        <c:v>2</c:v>
                      </c:pt>
                      <c:pt idx="3">
                        <c:v>10</c:v>
                      </c:pt>
                      <c:pt idx="4">
                        <c:v>7</c:v>
                      </c:pt>
                      <c:pt idx="5">
                        <c:v>10</c:v>
                      </c:pt>
                      <c:pt idx="6">
                        <c:v>12</c:v>
                      </c:pt>
                      <c:pt idx="7">
                        <c:v>16</c:v>
                      </c:pt>
                      <c:pt idx="8">
                        <c:v>23</c:v>
                      </c:pt>
                      <c:pt idx="9">
                        <c:v>42</c:v>
                      </c:pt>
                      <c:pt idx="10">
                        <c:v>0</c:v>
                      </c:pt>
                      <c:pt idx="11">
                        <c:v>110</c:v>
                      </c:pt>
                      <c:pt idx="12">
                        <c:v>80</c:v>
                      </c:pt>
                      <c:pt idx="13">
                        <c:v>131</c:v>
                      </c:pt>
                      <c:pt idx="14">
                        <c:v>119</c:v>
                      </c:pt>
                      <c:pt idx="15">
                        <c:v>211</c:v>
                      </c:pt>
                      <c:pt idx="16">
                        <c:v>249</c:v>
                      </c:pt>
                      <c:pt idx="17">
                        <c:v>246</c:v>
                      </c:pt>
                      <c:pt idx="18">
                        <c:v>411</c:v>
                      </c:pt>
                      <c:pt idx="19">
                        <c:v>484</c:v>
                      </c:pt>
                      <c:pt idx="20">
                        <c:v>318</c:v>
                      </c:pt>
                      <c:pt idx="21">
                        <c:v>661</c:v>
                      </c:pt>
                      <c:pt idx="22">
                        <c:v>909</c:v>
                      </c:pt>
                      <c:pt idx="23">
                        <c:v>1059</c:v>
                      </c:pt>
                      <c:pt idx="24">
                        <c:v>915</c:v>
                      </c:pt>
                      <c:pt idx="25">
                        <c:v>1104</c:v>
                      </c:pt>
                      <c:pt idx="26">
                        <c:v>1344</c:v>
                      </c:pt>
                      <c:pt idx="27">
                        <c:v>1146</c:v>
                      </c:pt>
                      <c:pt idx="28">
                        <c:v>1342</c:v>
                      </c:pt>
                      <c:pt idx="29">
                        <c:v>1906</c:v>
                      </c:pt>
                    </c:numCache>
                  </c:numRef>
                </c:val>
                <c:smooth val="0"/>
                <c:extLst xmlns:c15="http://schemas.microsoft.com/office/drawing/2012/chart">
                  <c:ext xmlns:c16="http://schemas.microsoft.com/office/drawing/2014/chart" uri="{C3380CC4-5D6E-409C-BE32-E72D297353CC}">
                    <c16:uniqueId val="{00000004-6453-49D4-9E60-350F3F69AC5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'IV - US Cx &amp; Dx 4-8'!$A$7</c15:sqref>
                        </c15:formulaRef>
                      </c:ext>
                    </c:extLst>
                    <c:strCache>
                      <c:ptCount val="1"/>
                      <c:pt idx="0">
                        <c:v>Aggregate Deaths</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'IV - US Cx &amp; Dx 4-8'!$B$1:$AO$1</c15:sqref>
                        </c15:fullRef>
                        <c15:formulaRef>
                          <c15:sqref>'IV - US Cx &amp; Dx 4-8'!$L$1:$AO$1</c15:sqref>
                        </c15:formulaRef>
                      </c:ext>
                    </c:extLst>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xmlns:c15="http://schemas.microsoft.com/office/drawing/2012/chart" uri="{02D57815-91ED-43cb-92C2-25804820EDAC}">
                        <c15:fullRef>
                          <c15:sqref>'IV - US Cx &amp; Dx 4-8'!$B$7:$AO$7</c15:sqref>
                        </c15:fullRef>
                        <c15:formulaRef>
                          <c15:sqref>'IV - US Cx &amp; Dx 4-8'!$L$7:$AO$7</c15:sqref>
                        </c15:formulaRef>
                      </c:ext>
                    </c:extLst>
                    <c:numCache>
                      <c:formatCode>General</c:formatCode>
                      <c:ptCount val="30"/>
                      <c:pt idx="0">
                        <c:v>26</c:v>
                      </c:pt>
                      <c:pt idx="1">
                        <c:v>28</c:v>
                      </c:pt>
                      <c:pt idx="2">
                        <c:v>30</c:v>
                      </c:pt>
                      <c:pt idx="3">
                        <c:v>40</c:v>
                      </c:pt>
                      <c:pt idx="4">
                        <c:v>47</c:v>
                      </c:pt>
                      <c:pt idx="5">
                        <c:v>57</c:v>
                      </c:pt>
                      <c:pt idx="6">
                        <c:v>69</c:v>
                      </c:pt>
                      <c:pt idx="7">
                        <c:v>85</c:v>
                      </c:pt>
                      <c:pt idx="8">
                        <c:v>108</c:v>
                      </c:pt>
                      <c:pt idx="9">
                        <c:v>150</c:v>
                      </c:pt>
                      <c:pt idx="10">
                        <c:v>150</c:v>
                      </c:pt>
                      <c:pt idx="11">
                        <c:v>260</c:v>
                      </c:pt>
                      <c:pt idx="12">
                        <c:v>340</c:v>
                      </c:pt>
                      <c:pt idx="13">
                        <c:v>471</c:v>
                      </c:pt>
                      <c:pt idx="14">
                        <c:v>590</c:v>
                      </c:pt>
                      <c:pt idx="15">
                        <c:v>801</c:v>
                      </c:pt>
                      <c:pt idx="16">
                        <c:v>1050</c:v>
                      </c:pt>
                      <c:pt idx="17">
                        <c:v>1296</c:v>
                      </c:pt>
                      <c:pt idx="18">
                        <c:v>1707</c:v>
                      </c:pt>
                      <c:pt idx="19">
                        <c:v>2191</c:v>
                      </c:pt>
                      <c:pt idx="20">
                        <c:v>2509</c:v>
                      </c:pt>
                      <c:pt idx="21">
                        <c:v>3170</c:v>
                      </c:pt>
                      <c:pt idx="22">
                        <c:v>4079</c:v>
                      </c:pt>
                      <c:pt idx="23">
                        <c:v>5138</c:v>
                      </c:pt>
                      <c:pt idx="24">
                        <c:v>6053</c:v>
                      </c:pt>
                      <c:pt idx="25">
                        <c:v>7157</c:v>
                      </c:pt>
                      <c:pt idx="26">
                        <c:v>8501</c:v>
                      </c:pt>
                      <c:pt idx="27">
                        <c:v>9647</c:v>
                      </c:pt>
                      <c:pt idx="28">
                        <c:v>10989</c:v>
                      </c:pt>
                      <c:pt idx="29">
                        <c:v>12895</c:v>
                      </c:pt>
                    </c:numCache>
                  </c:numRef>
                </c:val>
                <c:smooth val="0"/>
                <c:extLst xmlns:c15="http://schemas.microsoft.com/office/drawing/2012/chart">
                  <c:ext xmlns:c16="http://schemas.microsoft.com/office/drawing/2014/chart" uri="{C3380CC4-5D6E-409C-BE32-E72D297353CC}">
                    <c16:uniqueId val="{00000005-6453-49D4-9E60-350F3F69AC5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'IV - US Cx &amp; Dx 4-8'!$A$9</c15:sqref>
                        </c15:formulaRef>
                      </c:ext>
                    </c:extLst>
                    <c:strCache>
                      <c:ptCount val="1"/>
                      <c:pt idx="0">
                        <c:v>Daily CFR</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'IV - US Cx &amp; Dx 4-8'!$B$1:$AO$1</c15:sqref>
                        </c15:fullRef>
                        <c15:formulaRef>
                          <c15:sqref>'IV - US Cx &amp; Dx 4-8'!$L$1:$AO$1</c15:sqref>
                        </c15:formulaRef>
                      </c:ext>
                    </c:extLst>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xmlns:c15="http://schemas.microsoft.com/office/drawing/2012/chart" uri="{02D57815-91ED-43cb-92C2-25804820EDAC}">
                        <c15:fullRef>
                          <c15:sqref>'IV - US Cx &amp; Dx 4-8'!$B$9:$AO$9</c15:sqref>
                        </c15:fullRef>
                        <c15:formulaRef>
                          <c15:sqref>'IV - US Cx &amp; Dx 4-8'!$L$9:$AO$9</c15:sqref>
                        </c15:formulaRef>
                      </c:ext>
                    </c:extLst>
                    <c:numCache>
                      <c:formatCode>0.000%</c:formatCode>
                      <c:ptCount val="30"/>
                      <c:pt idx="0">
                        <c:v>2.5000000000000001E-2</c:v>
                      </c:pt>
                      <c:pt idx="1">
                        <c:v>7.3800738007380072E-3</c:v>
                      </c:pt>
                      <c:pt idx="2">
                        <c:v>6.9686411149825784E-3</c:v>
                      </c:pt>
                      <c:pt idx="3">
                        <c:v>2.8490028490028491E-2</c:v>
                      </c:pt>
                      <c:pt idx="4">
                        <c:v>1.3698630136986301E-2</c:v>
                      </c:pt>
                      <c:pt idx="5">
                        <c:v>1.2870012870012869E-2</c:v>
                      </c:pt>
                      <c:pt idx="6">
                        <c:v>1.4580801944106925E-2</c:v>
                      </c:pt>
                      <c:pt idx="7">
                        <c:v>1.8038331454340473E-2</c:v>
                      </c:pt>
                      <c:pt idx="8">
                        <c:v>1.3023782559456399E-2</c:v>
                      </c:pt>
                      <c:pt idx="9">
                        <c:v>1.4056224899598393E-2</c:v>
                      </c:pt>
                      <c:pt idx="10">
                        <c:v>0</c:v>
                      </c:pt>
                      <c:pt idx="11">
                        <c:v>2.0468924451060664E-2</c:v>
                      </c:pt>
                      <c:pt idx="12">
                        <c:v>1.1231222799382283E-2</c:v>
                      </c:pt>
                      <c:pt idx="13">
                        <c:v>1.5486464121054498E-2</c:v>
                      </c:pt>
                      <c:pt idx="14">
                        <c:v>1.0590957636169455E-2</c:v>
                      </c:pt>
                      <c:pt idx="15">
                        <c:v>2.4007281829559676E-2</c:v>
                      </c:pt>
                      <c:pt idx="16">
                        <c:v>1.7832843944711022E-2</c:v>
                      </c:pt>
                      <c:pt idx="17">
                        <c:v>1.4645472405786748E-2</c:v>
                      </c:pt>
                      <c:pt idx="18">
                        <c:v>2.1984487830970848E-2</c:v>
                      </c:pt>
                      <c:pt idx="19">
                        <c:v>2.422543670854397E-2</c:v>
                      </c:pt>
                      <c:pt idx="20">
                        <c:v>1.7320261437908498E-2</c:v>
                      </c:pt>
                      <c:pt idx="21">
                        <c:v>3.0608937253993981E-2</c:v>
                      </c:pt>
                      <c:pt idx="22">
                        <c:v>3.6362909032722615E-2</c:v>
                      </c:pt>
                      <c:pt idx="23">
                        <c:v>3.9073165332251039E-2</c:v>
                      </c:pt>
                      <c:pt idx="24">
                        <c:v>3.1749887227176518E-2</c:v>
                      </c:pt>
                      <c:pt idx="25">
                        <c:v>3.404780262143408E-2</c:v>
                      </c:pt>
                      <c:pt idx="26">
                        <c:v>3.9215686274509803E-2</c:v>
                      </c:pt>
                      <c:pt idx="27">
                        <c:v>4.5121663123080559E-2</c:v>
                      </c:pt>
                      <c:pt idx="28">
                        <c:v>4.3912175648702596E-2</c:v>
                      </c:pt>
                      <c:pt idx="29">
                        <c:v>6.2261130892104659E-2</c:v>
                      </c:pt>
                    </c:numCache>
                  </c:numRef>
                </c:val>
                <c:smooth val="0"/>
                <c:extLst xmlns:c15="http://schemas.microsoft.com/office/drawing/2012/chart">
                  <c:ext xmlns:c16="http://schemas.microsoft.com/office/drawing/2014/chart" uri="{C3380CC4-5D6E-409C-BE32-E72D297353CC}">
                    <c16:uniqueId val="{00000006-6453-49D4-9E60-350F3F69AC5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'IV - US Cx &amp; Dx 4-8'!$A$12</c15:sqref>
                        </c15:formulaRef>
                      </c:ext>
                    </c:extLst>
                    <c:strCache>
                      <c:ptCount val="1"/>
                      <c:pt idx="0">
                        <c:v>Population</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'IV - US Cx &amp; Dx 4-8'!$B$1:$AO$1</c15:sqref>
                        </c15:fullRef>
                        <c15:formulaRef>
                          <c15:sqref>'IV - US Cx &amp; Dx 4-8'!$L$1:$AO$1</c15:sqref>
                        </c15:formulaRef>
                      </c:ext>
                    </c:extLst>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xmlns:c15="http://schemas.microsoft.com/office/drawing/2012/chart" uri="{02D57815-91ED-43cb-92C2-25804820EDAC}">
                        <c15:fullRef>
                          <c15:sqref>'IV - US Cx &amp; Dx 4-8'!$B$12:$AO$12</c15:sqref>
                        </c15:fullRef>
                        <c15:formulaRef>
                          <c15:sqref>'IV - US Cx &amp; Dx 4-8'!$L$12:$AO$12</c15:sqref>
                        </c15:formulaRef>
                      </c:ext>
                    </c:extLst>
                    <c:numCache>
                      <c:formatCode>General</c:formatCode>
                      <c:ptCount val="30"/>
                      <c:pt idx="0">
                        <c:v>327167434</c:v>
                      </c:pt>
                      <c:pt idx="1">
                        <c:v>327167434</c:v>
                      </c:pt>
                      <c:pt idx="2">
                        <c:v>327167434</c:v>
                      </c:pt>
                      <c:pt idx="3">
                        <c:v>327167434</c:v>
                      </c:pt>
                      <c:pt idx="4">
                        <c:v>327167434</c:v>
                      </c:pt>
                      <c:pt idx="5">
                        <c:v>327167434</c:v>
                      </c:pt>
                      <c:pt idx="6">
                        <c:v>327167434</c:v>
                      </c:pt>
                      <c:pt idx="7">
                        <c:v>327167434</c:v>
                      </c:pt>
                      <c:pt idx="8">
                        <c:v>327167434</c:v>
                      </c:pt>
                      <c:pt idx="9">
                        <c:v>327167434</c:v>
                      </c:pt>
                      <c:pt idx="10">
                        <c:v>327167434</c:v>
                      </c:pt>
                      <c:pt idx="11">
                        <c:v>327167434</c:v>
                      </c:pt>
                      <c:pt idx="12">
                        <c:v>327167434</c:v>
                      </c:pt>
                      <c:pt idx="13">
                        <c:v>327167434</c:v>
                      </c:pt>
                      <c:pt idx="14">
                        <c:v>327167434</c:v>
                      </c:pt>
                      <c:pt idx="15">
                        <c:v>327167434</c:v>
                      </c:pt>
                      <c:pt idx="16">
                        <c:v>327167434</c:v>
                      </c:pt>
                      <c:pt idx="17">
                        <c:v>327167434</c:v>
                      </c:pt>
                      <c:pt idx="18">
                        <c:v>327167434</c:v>
                      </c:pt>
                      <c:pt idx="19">
                        <c:v>327167434</c:v>
                      </c:pt>
                      <c:pt idx="20">
                        <c:v>327167434</c:v>
                      </c:pt>
                      <c:pt idx="21">
                        <c:v>327167434</c:v>
                      </c:pt>
                      <c:pt idx="22">
                        <c:v>327167434</c:v>
                      </c:pt>
                      <c:pt idx="23">
                        <c:v>327167434</c:v>
                      </c:pt>
                      <c:pt idx="24">
                        <c:v>327167434</c:v>
                      </c:pt>
                      <c:pt idx="25">
                        <c:v>327167434</c:v>
                      </c:pt>
                      <c:pt idx="26">
                        <c:v>327167434</c:v>
                      </c:pt>
                      <c:pt idx="27">
                        <c:v>327167434</c:v>
                      </c:pt>
                      <c:pt idx="28">
                        <c:v>327167434</c:v>
                      </c:pt>
                      <c:pt idx="29">
                        <c:v>327167434</c:v>
                      </c:pt>
                    </c:numCache>
                  </c:numRef>
                </c:val>
                <c:smooth val="0"/>
                <c:extLst xmlns:c15="http://schemas.microsoft.com/office/drawing/2012/chart">
                  <c:ext xmlns:c16="http://schemas.microsoft.com/office/drawing/2014/chart" uri="{C3380CC4-5D6E-409C-BE32-E72D297353CC}">
                    <c16:uniqueId val="{00000007-6453-49D4-9E60-350F3F69AC5C}"/>
                  </c:ext>
                </c:extLst>
              </c15:ser>
            </c15:filteredLineSeries>
          </c:ext>
        </c:extLst>
      </c:lineChart>
      <c:lineChart>
        <c:grouping val="standard"/>
        <c:varyColors val="0"/>
        <c:ser>
          <c:idx val="6"/>
          <c:order val="6"/>
          <c:tx>
            <c:strRef>
              <c:f>'IV - US Cx &amp; Dx 4-8'!$A$11</c:f>
              <c:strCache>
                <c:ptCount val="1"/>
                <c:pt idx="0">
                  <c:v>Deaths as % of pop</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'IV - US Cx &amp; Dx 4-8'!$B$1:$AO$1</c15:sqref>
                  </c15:fullRef>
                </c:ext>
              </c:extLst>
              <c:f>'IV - US Cx &amp; Dx 4-8'!$L$1:$AO$1</c:f>
              <c:numCache>
                <c:formatCode>m/d;@</c:formatCode>
                <c:ptCount val="30"/>
                <c:pt idx="0">
                  <c:v>43900</c:v>
                </c:pt>
                <c:pt idx="1">
                  <c:v>43901</c:v>
                </c:pt>
                <c:pt idx="2">
                  <c:v>43902</c:v>
                </c:pt>
                <c:pt idx="3">
                  <c:v>43903</c:v>
                </c:pt>
                <c:pt idx="4">
                  <c:v>43904</c:v>
                </c:pt>
                <c:pt idx="5">
                  <c:v>43905</c:v>
                </c:pt>
                <c:pt idx="6">
                  <c:v>43906</c:v>
                </c:pt>
                <c:pt idx="7">
                  <c:v>43907</c:v>
                </c:pt>
                <c:pt idx="8">
                  <c:v>43908</c:v>
                </c:pt>
                <c:pt idx="9">
                  <c:v>43909</c:v>
                </c:pt>
                <c:pt idx="10">
                  <c:v>43910</c:v>
                </c:pt>
                <c:pt idx="11">
                  <c:v>43911</c:v>
                </c:pt>
                <c:pt idx="12">
                  <c:v>43912</c:v>
                </c:pt>
                <c:pt idx="13">
                  <c:v>43913</c:v>
                </c:pt>
                <c:pt idx="14">
                  <c:v>43914</c:v>
                </c:pt>
                <c:pt idx="15">
                  <c:v>43915</c:v>
                </c:pt>
                <c:pt idx="16">
                  <c:v>43916</c:v>
                </c:pt>
                <c:pt idx="17">
                  <c:v>43917</c:v>
                </c:pt>
                <c:pt idx="18">
                  <c:v>43918</c:v>
                </c:pt>
                <c:pt idx="19">
                  <c:v>43919</c:v>
                </c:pt>
                <c:pt idx="20">
                  <c:v>43920</c:v>
                </c:pt>
                <c:pt idx="21">
                  <c:v>43921</c:v>
                </c:pt>
                <c:pt idx="22">
                  <c:v>43922</c:v>
                </c:pt>
                <c:pt idx="23">
                  <c:v>43923</c:v>
                </c:pt>
                <c:pt idx="24">
                  <c:v>43924</c:v>
                </c:pt>
                <c:pt idx="25">
                  <c:v>43925</c:v>
                </c:pt>
                <c:pt idx="26">
                  <c:v>43926</c:v>
                </c:pt>
                <c:pt idx="27">
                  <c:v>43927</c:v>
                </c:pt>
                <c:pt idx="28">
                  <c:v>43928</c:v>
                </c:pt>
                <c:pt idx="29">
                  <c:v>43929</c:v>
                </c:pt>
              </c:numCache>
            </c:numRef>
          </c:cat>
          <c:val>
            <c:numRef>
              <c:extLst>
                <c:ext xmlns:c15="http://schemas.microsoft.com/office/drawing/2012/chart" uri="{02D57815-91ED-43cb-92C2-25804820EDAC}">
                  <c15:fullRef>
                    <c15:sqref>'IV - US Cx &amp; Dx 4-8'!$B$11:$AO$11</c15:sqref>
                  </c15:fullRef>
                </c:ext>
              </c:extLst>
              <c:f>'IV - US Cx &amp; Dx 4-8'!$L$11:$AO$11</c:f>
              <c:numCache>
                <c:formatCode>0.000000%</c:formatCode>
                <c:ptCount val="30"/>
                <c:pt idx="0">
                  <c:v>7.9470012287347642E-8</c:v>
                </c:pt>
                <c:pt idx="1">
                  <c:v>8.5583090155605155E-8</c:v>
                </c:pt>
                <c:pt idx="2">
                  <c:v>9.1696168023862668E-8</c:v>
                </c:pt>
                <c:pt idx="3">
                  <c:v>1.2226155736515023E-7</c:v>
                </c:pt>
                <c:pt idx="4">
                  <c:v>1.436573299040515E-7</c:v>
                </c:pt>
                <c:pt idx="5">
                  <c:v>1.7422271924533907E-7</c:v>
                </c:pt>
                <c:pt idx="6">
                  <c:v>2.1090118645488415E-7</c:v>
                </c:pt>
                <c:pt idx="7">
                  <c:v>2.5980580940094425E-7</c:v>
                </c:pt>
                <c:pt idx="8">
                  <c:v>3.301062048859056E-7</c:v>
                </c:pt>
                <c:pt idx="9">
                  <c:v>4.5848084011931337E-7</c:v>
                </c:pt>
                <c:pt idx="10">
                  <c:v>4.5848084011931337E-7</c:v>
                </c:pt>
                <c:pt idx="11">
                  <c:v>7.9470012287347648E-7</c:v>
                </c:pt>
                <c:pt idx="12">
                  <c:v>1.039223237603777E-6</c:v>
                </c:pt>
                <c:pt idx="13">
                  <c:v>1.4396298379746438E-6</c:v>
                </c:pt>
                <c:pt idx="14">
                  <c:v>1.8033579711359658E-6</c:v>
                </c:pt>
                <c:pt idx="15">
                  <c:v>2.4482876862371332E-6</c:v>
                </c:pt>
                <c:pt idx="16">
                  <c:v>3.2093658808351936E-6</c:v>
                </c:pt>
                <c:pt idx="17">
                  <c:v>3.9612744586308676E-6</c:v>
                </c:pt>
                <c:pt idx="18">
                  <c:v>5.2175119605577862E-6</c:v>
                </c:pt>
                <c:pt idx="19">
                  <c:v>6.6968768046761037E-6</c:v>
                </c:pt>
                <c:pt idx="20">
                  <c:v>7.6688561857290482E-6</c:v>
                </c:pt>
                <c:pt idx="21">
                  <c:v>9.6892284211881548E-6</c:v>
                </c:pt>
                <c:pt idx="22">
                  <c:v>1.2467622312311194E-5</c:v>
                </c:pt>
                <c:pt idx="23">
                  <c:v>1.5704497043553547E-5</c:v>
                </c:pt>
                <c:pt idx="24">
                  <c:v>1.8501230168281357E-5</c:v>
                </c:pt>
                <c:pt idx="25">
                  <c:v>2.1875649151559505E-5</c:v>
                </c:pt>
                <c:pt idx="26">
                  <c:v>2.5983637479028551E-5</c:v>
                </c:pt>
                <c:pt idx="27">
                  <c:v>2.9486431097540107E-5</c:v>
                </c:pt>
                <c:pt idx="28">
                  <c:v>3.3588306347140896E-5</c:v>
                </c:pt>
                <c:pt idx="29">
                  <c:v>3.9414069555590304E-5</c:v>
                </c:pt>
              </c:numCache>
            </c:numRef>
          </c:val>
          <c:smooth val="0"/>
          <c:extLst>
            <c:ext xmlns:c16="http://schemas.microsoft.com/office/drawing/2014/chart" uri="{C3380CC4-5D6E-409C-BE32-E72D297353CC}">
              <c16:uniqueId val="{00000001-6453-49D4-9E60-350F3F69AC5C}"/>
            </c:ext>
          </c:extLst>
        </c:ser>
        <c:dLbls>
          <c:showLegendKey val="0"/>
          <c:showVal val="0"/>
          <c:showCatName val="0"/>
          <c:showSerName val="0"/>
          <c:showPercent val="0"/>
          <c:showBubbleSize val="0"/>
        </c:dLbls>
        <c:marker val="1"/>
        <c:smooth val="0"/>
        <c:axId val="1416870416"/>
        <c:axId val="1138462080"/>
      </c:lineChart>
      <c:dateAx>
        <c:axId val="1143427264"/>
        <c:scaling>
          <c:orientation val="minMax"/>
        </c:scaling>
        <c:delete val="0"/>
        <c:axPos val="b"/>
        <c:numFmt formatCode="m/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293568"/>
        <c:crosses val="autoZero"/>
        <c:auto val="1"/>
        <c:lblOffset val="100"/>
        <c:baseTimeUnit val="days"/>
      </c:dateAx>
      <c:valAx>
        <c:axId val="1355293568"/>
        <c:scaling>
          <c:orientation val="minMax"/>
          <c:max val="1.0000000000000002E-3"/>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427264"/>
        <c:crosses val="autoZero"/>
        <c:crossBetween val="between"/>
      </c:valAx>
      <c:valAx>
        <c:axId val="1138462080"/>
        <c:scaling>
          <c:orientation val="minMax"/>
        </c:scaling>
        <c:delete val="0"/>
        <c:axPos val="r"/>
        <c:numFmt formatCode="0.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870416"/>
        <c:crosses val="max"/>
        <c:crossBetween val="between"/>
      </c:valAx>
      <c:dateAx>
        <c:axId val="1416870416"/>
        <c:scaling>
          <c:orientation val="minMax"/>
        </c:scaling>
        <c:delete val="1"/>
        <c:axPos val="b"/>
        <c:numFmt formatCode="m/d;@" sourceLinked="1"/>
        <c:majorTickMark val="out"/>
        <c:minorTickMark val="none"/>
        <c:tickLblPos val="nextTo"/>
        <c:crossAx val="1138462080"/>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Daily</a:t>
            </a:r>
            <a:r>
              <a:rPr lang="en-US" baseline="0"/>
              <a:t> Case Fatality Rate &amp; Cumulative CFR, 2/29 - 4/8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'IV - US Cx &amp; Dx 4-8'!$A$9</c:f>
              <c:strCache>
                <c:ptCount val="1"/>
                <c:pt idx="0">
                  <c:v>Daily CFR</c:v>
                </c:pt>
              </c:strCache>
            </c:strRef>
          </c:tx>
          <c:spPr>
            <a:ln w="28575" cap="rnd">
              <a:solidFill>
                <a:schemeClr val="accent1"/>
              </a:solidFill>
              <a:round/>
            </a:ln>
            <a:effectLst/>
          </c:spPr>
          <c:marker>
            <c:symbol val="none"/>
          </c:marker>
          <c:val>
            <c:numRef>
              <c:f>'IV - US Cx &amp; Dx 4-8'!$B$9:$AO$9</c:f>
              <c:numCache>
                <c:formatCode>0.000%</c:formatCode>
                <c:ptCount val="40"/>
                <c:pt idx="0">
                  <c:v>0</c:v>
                </c:pt>
                <c:pt idx="1">
                  <c:v>0.33333333333333331</c:v>
                </c:pt>
                <c:pt idx="2">
                  <c:v>0.05</c:v>
                </c:pt>
                <c:pt idx="3">
                  <c:v>0.2857142857142857</c:v>
                </c:pt>
                <c:pt idx="4">
                  <c:v>0.13636363636363635</c:v>
                </c:pt>
                <c:pt idx="5">
                  <c:v>5.8823529411764705E-2</c:v>
                </c:pt>
                <c:pt idx="6">
                  <c:v>1.3513513513513514E-2</c:v>
                </c:pt>
                <c:pt idx="7">
                  <c:v>1.9047619047619049E-2</c:v>
                </c:pt>
                <c:pt idx="8">
                  <c:v>3.1578947368421054E-2</c:v>
                </c:pt>
                <c:pt idx="9">
                  <c:v>3.3057851239669422E-2</c:v>
                </c:pt>
                <c:pt idx="10">
                  <c:v>2.5000000000000001E-2</c:v>
                </c:pt>
                <c:pt idx="11">
                  <c:v>7.3800738007380072E-3</c:v>
                </c:pt>
                <c:pt idx="12">
                  <c:v>6.9686411149825784E-3</c:v>
                </c:pt>
                <c:pt idx="13">
                  <c:v>2.8490028490028491E-2</c:v>
                </c:pt>
                <c:pt idx="14">
                  <c:v>1.3698630136986301E-2</c:v>
                </c:pt>
                <c:pt idx="15">
                  <c:v>1.2870012870012869E-2</c:v>
                </c:pt>
                <c:pt idx="16">
                  <c:v>1.4580801944106925E-2</c:v>
                </c:pt>
                <c:pt idx="17">
                  <c:v>1.8038331454340473E-2</c:v>
                </c:pt>
                <c:pt idx="18">
                  <c:v>1.3023782559456399E-2</c:v>
                </c:pt>
                <c:pt idx="19">
                  <c:v>1.4056224899598393E-2</c:v>
                </c:pt>
                <c:pt idx="20">
                  <c:v>0</c:v>
                </c:pt>
                <c:pt idx="21">
                  <c:v>2.0468924451060664E-2</c:v>
                </c:pt>
                <c:pt idx="22">
                  <c:v>1.1231222799382283E-2</c:v>
                </c:pt>
                <c:pt idx="23">
                  <c:v>1.5486464121054498E-2</c:v>
                </c:pt>
                <c:pt idx="24">
                  <c:v>1.0590957636169455E-2</c:v>
                </c:pt>
                <c:pt idx="25">
                  <c:v>2.4007281829559676E-2</c:v>
                </c:pt>
                <c:pt idx="26">
                  <c:v>1.7832843944711022E-2</c:v>
                </c:pt>
                <c:pt idx="27">
                  <c:v>1.4645472405786748E-2</c:v>
                </c:pt>
                <c:pt idx="28">
                  <c:v>2.1984487830970848E-2</c:v>
                </c:pt>
                <c:pt idx="29">
                  <c:v>2.422543670854397E-2</c:v>
                </c:pt>
                <c:pt idx="30">
                  <c:v>1.7320261437908498E-2</c:v>
                </c:pt>
                <c:pt idx="31">
                  <c:v>3.0608937253993981E-2</c:v>
                </c:pt>
                <c:pt idx="32">
                  <c:v>3.6362909032722615E-2</c:v>
                </c:pt>
                <c:pt idx="33">
                  <c:v>3.9073165332251039E-2</c:v>
                </c:pt>
                <c:pt idx="34">
                  <c:v>3.1749887227176518E-2</c:v>
                </c:pt>
                <c:pt idx="35">
                  <c:v>3.404780262143408E-2</c:v>
                </c:pt>
                <c:pt idx="36">
                  <c:v>3.9215686274509803E-2</c:v>
                </c:pt>
                <c:pt idx="37">
                  <c:v>4.5121663123080559E-2</c:v>
                </c:pt>
                <c:pt idx="38">
                  <c:v>4.3912175648702596E-2</c:v>
                </c:pt>
                <c:pt idx="39">
                  <c:v>6.2261130892104659E-2</c:v>
                </c:pt>
              </c:numCache>
            </c:numRef>
          </c:val>
          <c:smooth val="0"/>
          <c:extLst>
            <c:ext xmlns:c16="http://schemas.microsoft.com/office/drawing/2014/chart" uri="{C3380CC4-5D6E-409C-BE32-E72D297353CC}">
              <c16:uniqueId val="{00000000-8605-4533-ADEE-5CA32F61DB2E}"/>
            </c:ext>
          </c:extLst>
        </c:ser>
        <c:ser>
          <c:idx val="1"/>
          <c:order val="1"/>
          <c:tx>
            <c:strRef>
              <c:f>'IV - US Cx &amp; Dx 4-8'!$A$10</c:f>
              <c:strCache>
                <c:ptCount val="1"/>
                <c:pt idx="0">
                  <c:v>Aggregate CFR</c:v>
                </c:pt>
              </c:strCache>
            </c:strRef>
          </c:tx>
          <c:spPr>
            <a:ln w="28575" cap="rnd">
              <a:solidFill>
                <a:schemeClr val="accent2"/>
              </a:solidFill>
              <a:round/>
            </a:ln>
            <a:effectLst/>
          </c:spPr>
          <c:marker>
            <c:symbol val="none"/>
          </c:marker>
          <c:val>
            <c:numRef>
              <c:f>'IV - US Cx &amp; Dx 4-8'!$B$10:$AO$10</c:f>
              <c:numCache>
                <c:formatCode>0.000%</c:formatCode>
                <c:ptCount val="40"/>
                <c:pt idx="0">
                  <c:v>0</c:v>
                </c:pt>
                <c:pt idx="1">
                  <c:v>1.4492753623188406E-2</c:v>
                </c:pt>
                <c:pt idx="2">
                  <c:v>2.247191011235955E-2</c:v>
                </c:pt>
                <c:pt idx="3">
                  <c:v>5.8252427184466021E-2</c:v>
                </c:pt>
                <c:pt idx="4">
                  <c:v>7.1999999999999995E-2</c:v>
                </c:pt>
                <c:pt idx="5">
                  <c:v>6.9182389937106917E-2</c:v>
                </c:pt>
                <c:pt idx="6">
                  <c:v>5.1502145922746781E-2</c:v>
                </c:pt>
                <c:pt idx="7">
                  <c:v>4.142011834319527E-2</c:v>
                </c:pt>
                <c:pt idx="8">
                  <c:v>3.9260969976905313E-2</c:v>
                </c:pt>
                <c:pt idx="9">
                  <c:v>3.7906137184115521E-2</c:v>
                </c:pt>
                <c:pt idx="10">
                  <c:v>3.4482758620689655E-2</c:v>
                </c:pt>
                <c:pt idx="11">
                  <c:v>2.7317073170731707E-2</c:v>
                </c:pt>
                <c:pt idx="12">
                  <c:v>2.2865853658536585E-2</c:v>
                </c:pt>
                <c:pt idx="13">
                  <c:v>2.4052916416115455E-2</c:v>
                </c:pt>
                <c:pt idx="14">
                  <c:v>2.1619135234590615E-2</c:v>
                </c:pt>
                <c:pt idx="15">
                  <c:v>1.9315486275838699E-2</c:v>
                </c:pt>
                <c:pt idx="16">
                  <c:v>1.8282988871224166E-2</c:v>
                </c:pt>
                <c:pt idx="17">
                  <c:v>1.8236429950654366E-2</c:v>
                </c:pt>
                <c:pt idx="18">
                  <c:v>1.6804107670763964E-2</c:v>
                </c:pt>
                <c:pt idx="19">
                  <c:v>1.5932023366967606E-2</c:v>
                </c:pt>
                <c:pt idx="20">
                  <c:v>1.0526315789473684E-2</c:v>
                </c:pt>
                <c:pt idx="21">
                  <c:v>1.3249082755809213E-2</c:v>
                </c:pt>
                <c:pt idx="22">
                  <c:v>1.2711705985718025E-2</c:v>
                </c:pt>
                <c:pt idx="23">
                  <c:v>1.3378401408850764E-2</c:v>
                </c:pt>
                <c:pt idx="24">
                  <c:v>1.2704017914818483E-2</c:v>
                </c:pt>
                <c:pt idx="25">
                  <c:v>1.4502724918976662E-2</c:v>
                </c:pt>
                <c:pt idx="26">
                  <c:v>1.5174726132323612E-2</c:v>
                </c:pt>
                <c:pt idx="27">
                  <c:v>1.5071344675605586E-2</c:v>
                </c:pt>
                <c:pt idx="28">
                  <c:v>1.6305905278642799E-2</c:v>
                </c:pt>
                <c:pt idx="29">
                  <c:v>1.7575101271407371E-2</c:v>
                </c:pt>
                <c:pt idx="30">
                  <c:v>1.7542387694459011E-2</c:v>
                </c:pt>
                <c:pt idx="31">
                  <c:v>1.9256469444781921E-2</c:v>
                </c:pt>
                <c:pt idx="32">
                  <c:v>2.1511670832937802E-2</c:v>
                </c:pt>
                <c:pt idx="33">
                  <c:v>2.3707900941763834E-2</c:v>
                </c:pt>
                <c:pt idx="34">
                  <c:v>2.4651787896065813E-2</c:v>
                </c:pt>
                <c:pt idx="35">
                  <c:v>2.5747845951828469E-2</c:v>
                </c:pt>
                <c:pt idx="36">
                  <c:v>2.7226113497119175E-2</c:v>
                </c:pt>
                <c:pt idx="37">
                  <c:v>2.8572274793786188E-2</c:v>
                </c:pt>
                <c:pt idx="38">
                  <c:v>2.9845517061565036E-2</c:v>
                </c:pt>
                <c:pt idx="39">
                  <c:v>3.233377381152381E-2</c:v>
                </c:pt>
              </c:numCache>
            </c:numRef>
          </c:val>
          <c:smooth val="0"/>
          <c:extLst>
            <c:ext xmlns:c16="http://schemas.microsoft.com/office/drawing/2014/chart" uri="{C3380CC4-5D6E-409C-BE32-E72D297353CC}">
              <c16:uniqueId val="{00000001-8605-4533-ADEE-5CA32F61DB2E}"/>
            </c:ext>
          </c:extLst>
        </c:ser>
        <c:dLbls>
          <c:showLegendKey val="0"/>
          <c:showVal val="0"/>
          <c:showCatName val="0"/>
          <c:showSerName val="0"/>
          <c:showPercent val="0"/>
          <c:showBubbleSize val="0"/>
        </c:dLbls>
        <c:smooth val="0"/>
        <c:axId val="1227521184"/>
        <c:axId val="1355255712"/>
      </c:lineChart>
      <c:catAx>
        <c:axId val="122752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255712"/>
        <c:crosses val="autoZero"/>
        <c:auto val="1"/>
        <c:lblAlgn val="ctr"/>
        <c:lblOffset val="100"/>
        <c:noMultiLvlLbl val="0"/>
      </c:catAx>
      <c:valAx>
        <c:axId val="135525571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7521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Daily Change in Total</a:t>
            </a:r>
            <a:r>
              <a:rPr lang="en-US" baseline="0"/>
              <a:t> Cases &amp; Total Deaths, 2/29 - 4/8</a:t>
            </a:r>
            <a:r>
              <a:rPr lang="en-US"/>
              <a: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'IV - US Cx &amp; Dx 4-8'!$A$4</c:f>
              <c:strCache>
                <c:ptCount val="1"/>
                <c:pt idx="0">
                  <c:v>Daily Change/Prev. Cases</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og"/>
            <c:forward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val>
            <c:numRef>
              <c:f>'IV - US Cx &amp; Dx 4-8'!$B$4:$AO$4</c:f>
              <c:numCache>
                <c:formatCode>General</c:formatCode>
                <c:ptCount val="40"/>
                <c:pt idx="0">
                  <c:v>6</c:v>
                </c:pt>
                <c:pt idx="1">
                  <c:v>-3</c:v>
                </c:pt>
                <c:pt idx="2">
                  <c:v>23</c:v>
                </c:pt>
                <c:pt idx="3">
                  <c:v>-9</c:v>
                </c:pt>
                <c:pt idx="4">
                  <c:v>31</c:v>
                </c:pt>
                <c:pt idx="5">
                  <c:v>3</c:v>
                </c:pt>
                <c:pt idx="6">
                  <c:v>71</c:v>
                </c:pt>
                <c:pt idx="7">
                  <c:v>34</c:v>
                </c:pt>
                <c:pt idx="8">
                  <c:v>61</c:v>
                </c:pt>
                <c:pt idx="9">
                  <c:v>60</c:v>
                </c:pt>
                <c:pt idx="10">
                  <c:v>140</c:v>
                </c:pt>
                <c:pt idx="11">
                  <c:v>131</c:v>
                </c:pt>
                <c:pt idx="12">
                  <c:v>156</c:v>
                </c:pt>
                <c:pt idx="13">
                  <c:v>195</c:v>
                </c:pt>
                <c:pt idx="14">
                  <c:v>316</c:v>
                </c:pt>
                <c:pt idx="15">
                  <c:v>461</c:v>
                </c:pt>
                <c:pt idx="16">
                  <c:v>362</c:v>
                </c:pt>
                <c:pt idx="17">
                  <c:v>525</c:v>
                </c:pt>
                <c:pt idx="18">
                  <c:v>1241</c:v>
                </c:pt>
                <c:pt idx="19">
                  <c:v>1747</c:v>
                </c:pt>
                <c:pt idx="20">
                  <c:v>3088</c:v>
                </c:pt>
                <c:pt idx="21">
                  <c:v>2286</c:v>
                </c:pt>
                <c:pt idx="22">
                  <c:v>4837</c:v>
                </c:pt>
                <c:pt idx="23">
                  <c:v>3622</c:v>
                </c:pt>
                <c:pt idx="24">
                  <c:v>7614</c:v>
                </c:pt>
                <c:pt idx="25">
                  <c:v>1175</c:v>
                </c:pt>
                <c:pt idx="26">
                  <c:v>12788</c:v>
                </c:pt>
                <c:pt idx="27">
                  <c:v>4009</c:v>
                </c:pt>
                <c:pt idx="28">
                  <c:v>14686</c:v>
                </c:pt>
                <c:pt idx="29">
                  <c:v>5293</c:v>
                </c:pt>
                <c:pt idx="30">
                  <c:v>13067</c:v>
                </c:pt>
                <c:pt idx="31">
                  <c:v>8528</c:v>
                </c:pt>
                <c:pt idx="32">
                  <c:v>16470</c:v>
                </c:pt>
                <c:pt idx="33">
                  <c:v>10633</c:v>
                </c:pt>
                <c:pt idx="34">
                  <c:v>18186</c:v>
                </c:pt>
                <c:pt idx="35">
                  <c:v>14239</c:v>
                </c:pt>
                <c:pt idx="36">
                  <c:v>20033</c:v>
                </c:pt>
                <c:pt idx="37">
                  <c:v>5365</c:v>
                </c:pt>
                <c:pt idx="38">
                  <c:v>25196</c:v>
                </c:pt>
                <c:pt idx="39">
                  <c:v>5417</c:v>
                </c:pt>
              </c:numCache>
            </c:numRef>
          </c:val>
          <c:smooth val="0"/>
          <c:extLst>
            <c:ext xmlns:c16="http://schemas.microsoft.com/office/drawing/2014/chart" uri="{C3380CC4-5D6E-409C-BE32-E72D297353CC}">
              <c16:uniqueId val="{00000001-3C7C-4072-A03A-73FCDE99973B}"/>
            </c:ext>
          </c:extLst>
        </c:ser>
        <c:dLbls>
          <c:showLegendKey val="0"/>
          <c:showVal val="0"/>
          <c:showCatName val="0"/>
          <c:showSerName val="0"/>
          <c:showPercent val="0"/>
          <c:showBubbleSize val="0"/>
        </c:dLbls>
        <c:marker val="1"/>
        <c:smooth val="0"/>
        <c:axId val="1236996000"/>
        <c:axId val="1355291904"/>
      </c:lineChart>
      <c:lineChart>
        <c:grouping val="standard"/>
        <c:varyColors val="0"/>
        <c:ser>
          <c:idx val="1"/>
          <c:order val="1"/>
          <c:tx>
            <c:strRef>
              <c:f>'IV - US Cx &amp; Dx 4-8'!$A$8</c:f>
              <c:strCache>
                <c:ptCount val="1"/>
                <c:pt idx="0">
                  <c:v>Daily Change/Prev. Deaths</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og"/>
            <c:forward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val>
            <c:numRef>
              <c:f>'IV - US Cx &amp; Dx 4-8'!$B$8:$AO$8</c:f>
              <c:numCache>
                <c:formatCode>General</c:formatCode>
                <c:ptCount val="40"/>
                <c:pt idx="0">
                  <c:v>0</c:v>
                </c:pt>
                <c:pt idx="1">
                  <c:v>1</c:v>
                </c:pt>
                <c:pt idx="2">
                  <c:v>0</c:v>
                </c:pt>
                <c:pt idx="3">
                  <c:v>4</c:v>
                </c:pt>
                <c:pt idx="4">
                  <c:v>-1</c:v>
                </c:pt>
                <c:pt idx="5">
                  <c:v>3</c:v>
                </c:pt>
                <c:pt idx="6">
                  <c:v>-2</c:v>
                </c:pt>
                <c:pt idx="7">
                  <c:v>4</c:v>
                </c:pt>
                <c:pt idx="8">
                  <c:v>-1</c:v>
                </c:pt>
                <c:pt idx="9">
                  <c:v>5</c:v>
                </c:pt>
                <c:pt idx="10">
                  <c:v>0</c:v>
                </c:pt>
                <c:pt idx="11">
                  <c:v>2</c:v>
                </c:pt>
                <c:pt idx="12">
                  <c:v>0</c:v>
                </c:pt>
                <c:pt idx="13">
                  <c:v>10</c:v>
                </c:pt>
                <c:pt idx="14">
                  <c:v>-3</c:v>
                </c:pt>
                <c:pt idx="15">
                  <c:v>13</c:v>
                </c:pt>
                <c:pt idx="16">
                  <c:v>-1</c:v>
                </c:pt>
                <c:pt idx="17">
                  <c:v>17</c:v>
                </c:pt>
                <c:pt idx="18">
                  <c:v>6</c:v>
                </c:pt>
                <c:pt idx="19">
                  <c:v>36</c:v>
                </c:pt>
                <c:pt idx="20">
                  <c:v>-36</c:v>
                </c:pt>
                <c:pt idx="21">
                  <c:v>146</c:v>
                </c:pt>
                <c:pt idx="22">
                  <c:v>-66</c:v>
                </c:pt>
                <c:pt idx="23">
                  <c:v>197</c:v>
                </c:pt>
                <c:pt idx="24">
                  <c:v>-78</c:v>
                </c:pt>
                <c:pt idx="25">
                  <c:v>289</c:v>
                </c:pt>
                <c:pt idx="26">
                  <c:v>-40</c:v>
                </c:pt>
                <c:pt idx="27">
                  <c:v>286</c:v>
                </c:pt>
                <c:pt idx="28">
                  <c:v>125</c:v>
                </c:pt>
                <c:pt idx="29">
                  <c:v>359</c:v>
                </c:pt>
                <c:pt idx="30">
                  <c:v>-41</c:v>
                </c:pt>
                <c:pt idx="31">
                  <c:v>702</c:v>
                </c:pt>
                <c:pt idx="32">
                  <c:v>207</c:v>
                </c:pt>
                <c:pt idx="33">
                  <c:v>852</c:v>
                </c:pt>
                <c:pt idx="34">
                  <c:v>63</c:v>
                </c:pt>
                <c:pt idx="35">
                  <c:v>1041</c:v>
                </c:pt>
                <c:pt idx="36">
                  <c:v>303</c:v>
                </c:pt>
                <c:pt idx="37">
                  <c:v>843</c:v>
                </c:pt>
                <c:pt idx="38">
                  <c:v>499</c:v>
                </c:pt>
                <c:pt idx="39">
                  <c:v>1407</c:v>
                </c:pt>
              </c:numCache>
            </c:numRef>
          </c:val>
          <c:smooth val="0"/>
          <c:extLst>
            <c:ext xmlns:c16="http://schemas.microsoft.com/office/drawing/2014/chart" uri="{C3380CC4-5D6E-409C-BE32-E72D297353CC}">
              <c16:uniqueId val="{00000003-3C7C-4072-A03A-73FCDE99973B}"/>
            </c:ext>
          </c:extLst>
        </c:ser>
        <c:dLbls>
          <c:showLegendKey val="0"/>
          <c:showVal val="0"/>
          <c:showCatName val="0"/>
          <c:showSerName val="0"/>
          <c:showPercent val="0"/>
          <c:showBubbleSize val="0"/>
        </c:dLbls>
        <c:marker val="1"/>
        <c:smooth val="0"/>
        <c:axId val="1408988000"/>
        <c:axId val="1323612688"/>
      </c:lineChart>
      <c:catAx>
        <c:axId val="12369960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291904"/>
        <c:crosses val="autoZero"/>
        <c:auto val="1"/>
        <c:lblAlgn val="ctr"/>
        <c:lblOffset val="100"/>
        <c:noMultiLvlLbl val="0"/>
      </c:catAx>
      <c:valAx>
        <c:axId val="1355291904"/>
        <c:scaling>
          <c:orientation val="minMax"/>
          <c:max val="250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Δ in Daily 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6996000"/>
        <c:crosses val="autoZero"/>
        <c:crossBetween val="between"/>
      </c:valAx>
      <c:valAx>
        <c:axId val="13236126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Δ</a:t>
                </a:r>
                <a:r>
                  <a:rPr lang="en-US" baseline="0"/>
                  <a:t> in Daily Deaths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988000"/>
        <c:crosses val="max"/>
        <c:crossBetween val="between"/>
      </c:valAx>
      <c:catAx>
        <c:axId val="1408988000"/>
        <c:scaling>
          <c:orientation val="minMax"/>
        </c:scaling>
        <c:delete val="1"/>
        <c:axPos val="b"/>
        <c:majorTickMark val="out"/>
        <c:minorTickMark val="none"/>
        <c:tickLblPos val="nextTo"/>
        <c:crossAx val="13236126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a:t>
            </a:r>
            <a:r>
              <a:rPr lang="en-US" baseline="0"/>
              <a:t> Total Cases of SARS-nCoV-2, By State: 3/19 - 4/1</a:t>
            </a:r>
          </a:p>
          <a:p>
            <a:pPr>
              <a:defRPr/>
            </a:pPr>
            <a:r>
              <a:rPr lang="en-US" sz="1100" baseline="0"/>
              <a:t>*A selection tailored for family and friends</a:t>
            </a:r>
            <a:endParaRPr lang="en-US"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#'!$BG$4</c:f>
              <c:strCache>
                <c:ptCount val="1"/>
                <c:pt idx="0">
                  <c:v>New York</c:v>
                </c:pt>
              </c:strCache>
            </c:strRef>
          </c:tx>
          <c:spPr>
            <a:solidFill>
              <a:schemeClr val="accent1"/>
            </a:solidFill>
            <a:ln>
              <a:noFill/>
            </a:ln>
            <a:effectLst/>
          </c:spPr>
          <c:invertIfNegative val="0"/>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#'!$BH$4:$CO$4</c15:sqref>
                  </c15:fullRef>
                </c:ext>
              </c:extLst>
              <c:f>('All #'!$BH$4,'All #'!$CB$4:$CO$4)</c:f>
              <c:numCache>
                <c:formatCode>General</c:formatCode>
                <c:ptCount val="14"/>
                <c:pt idx="0">
                  <c:v>5704</c:v>
                </c:pt>
                <c:pt idx="1">
                  <c:v>8403</c:v>
                </c:pt>
                <c:pt idx="2">
                  <c:v>11727</c:v>
                </c:pt>
                <c:pt idx="3">
                  <c:v>15800</c:v>
                </c:pt>
                <c:pt idx="4">
                  <c:v>20884</c:v>
                </c:pt>
                <c:pt idx="5">
                  <c:v>25681</c:v>
                </c:pt>
                <c:pt idx="6">
                  <c:v>30841</c:v>
                </c:pt>
                <c:pt idx="7">
                  <c:v>37877</c:v>
                </c:pt>
                <c:pt idx="8">
                  <c:v>44876</c:v>
                </c:pt>
                <c:pt idx="9">
                  <c:v>52410</c:v>
                </c:pt>
                <c:pt idx="10">
                  <c:v>59648</c:v>
                </c:pt>
                <c:pt idx="11">
                  <c:v>66663</c:v>
                </c:pt>
                <c:pt idx="12">
                  <c:v>75833</c:v>
                </c:pt>
                <c:pt idx="13">
                  <c:v>83948</c:v>
                </c:pt>
              </c:numCache>
            </c:numRef>
          </c:val>
          <c:extLst>
            <c:ext xmlns:c16="http://schemas.microsoft.com/office/drawing/2014/chart" uri="{C3380CC4-5D6E-409C-BE32-E72D297353CC}">
              <c16:uniqueId val="{00000000-F9D5-4137-B53A-98DCFC6A6142}"/>
            </c:ext>
          </c:extLst>
        </c:ser>
        <c:ser>
          <c:idx val="1"/>
          <c:order val="1"/>
          <c:tx>
            <c:strRef>
              <c:f>'All #'!$BG$5</c:f>
              <c:strCache>
                <c:ptCount val="1"/>
                <c:pt idx="0">
                  <c:v>New Jersey</c:v>
                </c:pt>
              </c:strCache>
            </c:strRef>
          </c:tx>
          <c:spPr>
            <a:solidFill>
              <a:schemeClr val="accent2"/>
            </a:solidFill>
            <a:ln>
              <a:noFill/>
            </a:ln>
            <a:effectLst/>
          </c:spPr>
          <c:invertIfNegative val="0"/>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#'!$BH$5:$CO$5</c15:sqref>
                  </c15:fullRef>
                </c:ext>
              </c:extLst>
              <c:f>('All #'!$BH$5,'All #'!$CB$5:$CO$5)</c:f>
              <c:numCache>
                <c:formatCode>General</c:formatCode>
                <c:ptCount val="14"/>
                <c:pt idx="0">
                  <c:v>741</c:v>
                </c:pt>
                <c:pt idx="1">
                  <c:v>890</c:v>
                </c:pt>
                <c:pt idx="2">
                  <c:v>1327</c:v>
                </c:pt>
                <c:pt idx="3">
                  <c:v>1914</c:v>
                </c:pt>
                <c:pt idx="4">
                  <c:v>2844</c:v>
                </c:pt>
                <c:pt idx="5">
                  <c:v>3675</c:v>
                </c:pt>
                <c:pt idx="6">
                  <c:v>4402</c:v>
                </c:pt>
                <c:pt idx="7">
                  <c:v>6876</c:v>
                </c:pt>
                <c:pt idx="8">
                  <c:v>8825</c:v>
                </c:pt>
                <c:pt idx="9">
                  <c:v>11124</c:v>
                </c:pt>
                <c:pt idx="10">
                  <c:v>13386</c:v>
                </c:pt>
                <c:pt idx="11">
                  <c:v>16636</c:v>
                </c:pt>
                <c:pt idx="12">
                  <c:v>18696</c:v>
                </c:pt>
                <c:pt idx="13">
                  <c:v>22255</c:v>
                </c:pt>
              </c:numCache>
            </c:numRef>
          </c:val>
          <c:extLst>
            <c:ext xmlns:c16="http://schemas.microsoft.com/office/drawing/2014/chart" uri="{C3380CC4-5D6E-409C-BE32-E72D297353CC}">
              <c16:uniqueId val="{00000001-F9D5-4137-B53A-98DCFC6A6142}"/>
            </c:ext>
          </c:extLst>
        </c:ser>
        <c:ser>
          <c:idx val="2"/>
          <c:order val="2"/>
          <c:tx>
            <c:strRef>
              <c:f>'All #'!$BG$6</c:f>
              <c:strCache>
                <c:ptCount val="1"/>
                <c:pt idx="0">
                  <c:v>Michigan</c:v>
                </c:pt>
              </c:strCache>
            </c:strRef>
          </c:tx>
          <c:spPr>
            <a:solidFill>
              <a:schemeClr val="accent3"/>
            </a:solidFill>
            <a:ln>
              <a:noFill/>
            </a:ln>
            <a:effectLst/>
          </c:spPr>
          <c:invertIfNegative val="0"/>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#'!$BH$6:$CO$6</c15:sqref>
                  </c15:fullRef>
                </c:ext>
              </c:extLst>
              <c:f>('All #'!$BH$6,'All #'!$CB$6:$CO$6)</c:f>
              <c:numCache>
                <c:formatCode>General</c:formatCode>
                <c:ptCount val="14"/>
                <c:pt idx="0">
                  <c:v>259</c:v>
                </c:pt>
                <c:pt idx="1">
                  <c:v>402</c:v>
                </c:pt>
                <c:pt idx="2">
                  <c:v>540</c:v>
                </c:pt>
                <c:pt idx="3">
                  <c:v>1035</c:v>
                </c:pt>
                <c:pt idx="4">
                  <c:v>1329</c:v>
                </c:pt>
                <c:pt idx="5">
                  <c:v>1793</c:v>
                </c:pt>
                <c:pt idx="6">
                  <c:v>2296</c:v>
                </c:pt>
                <c:pt idx="7">
                  <c:v>2845</c:v>
                </c:pt>
                <c:pt idx="8">
                  <c:v>3634</c:v>
                </c:pt>
                <c:pt idx="9">
                  <c:v>4650</c:v>
                </c:pt>
                <c:pt idx="10">
                  <c:v>5488</c:v>
                </c:pt>
                <c:pt idx="11">
                  <c:v>6498</c:v>
                </c:pt>
                <c:pt idx="12">
                  <c:v>7615</c:v>
                </c:pt>
                <c:pt idx="13">
                  <c:v>9315</c:v>
                </c:pt>
              </c:numCache>
            </c:numRef>
          </c:val>
          <c:extLst>
            <c:ext xmlns:c16="http://schemas.microsoft.com/office/drawing/2014/chart" uri="{C3380CC4-5D6E-409C-BE32-E72D297353CC}">
              <c16:uniqueId val="{00000002-F9D5-4137-B53A-98DCFC6A6142}"/>
            </c:ext>
          </c:extLst>
        </c:ser>
        <c:ser>
          <c:idx val="3"/>
          <c:order val="3"/>
          <c:tx>
            <c:strRef>
              <c:f>'All #'!$BG$7</c:f>
              <c:strCache>
                <c:ptCount val="1"/>
                <c:pt idx="0">
                  <c:v>California</c:v>
                </c:pt>
              </c:strCache>
            </c:strRef>
          </c:tx>
          <c:spPr>
            <a:solidFill>
              <a:schemeClr val="accent4"/>
            </a:solidFill>
            <a:ln>
              <a:noFill/>
            </a:ln>
            <a:effectLst/>
          </c:spPr>
          <c:invertIfNegative val="0"/>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#'!$BH$7:$CO$7</c15:sqref>
                  </c15:fullRef>
                </c:ext>
              </c:extLst>
              <c:f>('All #'!$BH$7,'All #'!$CB$7:$CO$7)</c:f>
              <c:numCache>
                <c:formatCode>General</c:formatCode>
                <c:ptCount val="14"/>
                <c:pt idx="0">
                  <c:v>1005</c:v>
                </c:pt>
                <c:pt idx="1">
                  <c:v>1243</c:v>
                </c:pt>
                <c:pt idx="2">
                  <c:v>1405</c:v>
                </c:pt>
                <c:pt idx="3">
                  <c:v>1646</c:v>
                </c:pt>
                <c:pt idx="4">
                  <c:v>2108</c:v>
                </c:pt>
                <c:pt idx="5">
                  <c:v>2538</c:v>
                </c:pt>
                <c:pt idx="6">
                  <c:v>2998</c:v>
                </c:pt>
                <c:pt idx="7">
                  <c:v>3899</c:v>
                </c:pt>
                <c:pt idx="8">
                  <c:v>4657</c:v>
                </c:pt>
                <c:pt idx="9">
                  <c:v>5095</c:v>
                </c:pt>
                <c:pt idx="10">
                  <c:v>5852</c:v>
                </c:pt>
                <c:pt idx="11">
                  <c:v>7138</c:v>
                </c:pt>
                <c:pt idx="12">
                  <c:v>8210</c:v>
                </c:pt>
                <c:pt idx="13">
                  <c:v>9399</c:v>
                </c:pt>
              </c:numCache>
            </c:numRef>
          </c:val>
          <c:extLst>
            <c:ext xmlns:c16="http://schemas.microsoft.com/office/drawing/2014/chart" uri="{C3380CC4-5D6E-409C-BE32-E72D297353CC}">
              <c16:uniqueId val="{00000003-F9D5-4137-B53A-98DCFC6A6142}"/>
            </c:ext>
          </c:extLst>
        </c:ser>
        <c:ser>
          <c:idx val="5"/>
          <c:order val="5"/>
          <c:tx>
            <c:strRef>
              <c:f>'All #'!$BG$9</c:f>
              <c:strCache>
                <c:ptCount val="1"/>
                <c:pt idx="0">
                  <c:v>Florida</c:v>
                </c:pt>
              </c:strCache>
            </c:strRef>
          </c:tx>
          <c:spPr>
            <a:solidFill>
              <a:schemeClr val="accent6"/>
            </a:solidFill>
            <a:ln>
              <a:noFill/>
            </a:ln>
            <a:effectLst/>
          </c:spPr>
          <c:invertIfNegative val="0"/>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#'!$BH$9:$CO$9</c15:sqref>
                  </c15:fullRef>
                </c:ext>
              </c:extLst>
              <c:f>('All #'!$BH$9,'All #'!$CB$9:$CO$9)</c:f>
              <c:numCache>
                <c:formatCode>General</c:formatCode>
                <c:ptCount val="14"/>
                <c:pt idx="0">
                  <c:v>331</c:v>
                </c:pt>
                <c:pt idx="1">
                  <c:v>440</c:v>
                </c:pt>
                <c:pt idx="2">
                  <c:v>763</c:v>
                </c:pt>
                <c:pt idx="3">
                  <c:v>1004</c:v>
                </c:pt>
                <c:pt idx="4">
                  <c:v>1227</c:v>
                </c:pt>
                <c:pt idx="5">
                  <c:v>1412</c:v>
                </c:pt>
                <c:pt idx="6">
                  <c:v>1682</c:v>
                </c:pt>
                <c:pt idx="7">
                  <c:v>2357</c:v>
                </c:pt>
                <c:pt idx="8">
                  <c:v>2900</c:v>
                </c:pt>
                <c:pt idx="9">
                  <c:v>3763</c:v>
                </c:pt>
                <c:pt idx="10">
                  <c:v>4246</c:v>
                </c:pt>
                <c:pt idx="11">
                  <c:v>5473</c:v>
                </c:pt>
                <c:pt idx="12">
                  <c:v>6741</c:v>
                </c:pt>
                <c:pt idx="13">
                  <c:v>6956</c:v>
                </c:pt>
              </c:numCache>
            </c:numRef>
          </c:val>
          <c:extLst>
            <c:ext xmlns:c16="http://schemas.microsoft.com/office/drawing/2014/chart" uri="{C3380CC4-5D6E-409C-BE32-E72D297353CC}">
              <c16:uniqueId val="{00000004-F9D5-4137-B53A-98DCFC6A6142}"/>
            </c:ext>
          </c:extLst>
        </c:ser>
        <c:ser>
          <c:idx val="8"/>
          <c:order val="8"/>
          <c:tx>
            <c:strRef>
              <c:f>'All #'!$BG$12</c:f>
              <c:strCache>
                <c:ptCount val="1"/>
                <c:pt idx="0">
                  <c:v>Pennsylvania</c:v>
                </c:pt>
              </c:strCache>
            </c:strRef>
          </c:tx>
          <c:spPr>
            <a:solidFill>
              <a:schemeClr val="accent3">
                <a:lumMod val="60000"/>
              </a:schemeClr>
            </a:solidFill>
            <a:ln>
              <a:noFill/>
            </a:ln>
            <a:effectLst/>
          </c:spPr>
          <c:invertIfNegative val="0"/>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#'!$BH$12:$CO$12</c15:sqref>
                  </c15:fullRef>
                </c:ext>
              </c:extLst>
              <c:f>('All #'!$BH$12,'All #'!$CB$12:$CO$12)</c:f>
              <c:numCache>
                <c:formatCode>General</c:formatCode>
                <c:ptCount val="14"/>
                <c:pt idx="0">
                  <c:v>206</c:v>
                </c:pt>
                <c:pt idx="1">
                  <c:v>311</c:v>
                </c:pt>
                <c:pt idx="2">
                  <c:v>399</c:v>
                </c:pt>
                <c:pt idx="3">
                  <c:v>509</c:v>
                </c:pt>
                <c:pt idx="4">
                  <c:v>698</c:v>
                </c:pt>
                <c:pt idx="5">
                  <c:v>946</c:v>
                </c:pt>
                <c:pt idx="6">
                  <c:v>1260</c:v>
                </c:pt>
                <c:pt idx="7">
                  <c:v>1795</c:v>
                </c:pt>
                <c:pt idx="8">
                  <c:v>2345</c:v>
                </c:pt>
                <c:pt idx="9">
                  <c:v>2845</c:v>
                </c:pt>
                <c:pt idx="10">
                  <c:v>3432</c:v>
                </c:pt>
                <c:pt idx="11">
                  <c:v>4155</c:v>
                </c:pt>
                <c:pt idx="12">
                  <c:v>4963</c:v>
                </c:pt>
                <c:pt idx="13">
                  <c:v>6009</c:v>
                </c:pt>
              </c:numCache>
            </c:numRef>
          </c:val>
          <c:extLst>
            <c:ext xmlns:c16="http://schemas.microsoft.com/office/drawing/2014/chart" uri="{C3380CC4-5D6E-409C-BE32-E72D297353CC}">
              <c16:uniqueId val="{00000005-F9D5-4137-B53A-98DCFC6A6142}"/>
            </c:ext>
          </c:extLst>
        </c:ser>
        <c:ser>
          <c:idx val="9"/>
          <c:order val="9"/>
          <c:tx>
            <c:strRef>
              <c:f>'All #'!$BG$13</c:f>
              <c:strCache>
                <c:ptCount val="1"/>
                <c:pt idx="0">
                  <c:v>Washington</c:v>
                </c:pt>
              </c:strCache>
            </c:strRef>
          </c:tx>
          <c:spPr>
            <a:solidFill>
              <a:schemeClr val="accent4">
                <a:lumMod val="60000"/>
              </a:schemeClr>
            </a:solidFill>
            <a:ln>
              <a:noFill/>
            </a:ln>
            <a:effectLst/>
          </c:spPr>
          <c:invertIfNegative val="0"/>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#'!$BH$13:$CO$13</c15:sqref>
                  </c15:fullRef>
                </c:ext>
              </c:extLst>
              <c:f>('All #'!$BH$13,'All #'!$CB$13:$CO$13)</c:f>
              <c:numCache>
                <c:formatCode>General</c:formatCode>
                <c:ptCount val="14"/>
                <c:pt idx="0">
                  <c:v>1374</c:v>
                </c:pt>
                <c:pt idx="1">
                  <c:v>1524</c:v>
                </c:pt>
                <c:pt idx="2">
                  <c:v>1793</c:v>
                </c:pt>
                <c:pt idx="3">
                  <c:v>1997</c:v>
                </c:pt>
                <c:pt idx="4">
                  <c:v>2221</c:v>
                </c:pt>
                <c:pt idx="5">
                  <c:v>2328</c:v>
                </c:pt>
                <c:pt idx="6">
                  <c:v>2591</c:v>
                </c:pt>
                <c:pt idx="7">
                  <c:v>3207</c:v>
                </c:pt>
                <c:pt idx="8">
                  <c:v>3477</c:v>
                </c:pt>
                <c:pt idx="9">
                  <c:v>4030</c:v>
                </c:pt>
                <c:pt idx="10">
                  <c:v>4465</c:v>
                </c:pt>
                <c:pt idx="11">
                  <c:v>4923</c:v>
                </c:pt>
                <c:pt idx="12">
                  <c:v>5432</c:v>
                </c:pt>
                <c:pt idx="13">
                  <c:v>5608</c:v>
                </c:pt>
              </c:numCache>
            </c:numRef>
          </c:val>
          <c:extLst>
            <c:ext xmlns:c16="http://schemas.microsoft.com/office/drawing/2014/chart" uri="{C3380CC4-5D6E-409C-BE32-E72D297353CC}">
              <c16:uniqueId val="{00000006-F9D5-4137-B53A-98DCFC6A6142}"/>
            </c:ext>
          </c:extLst>
        </c:ser>
        <c:dLbls>
          <c:showLegendKey val="0"/>
          <c:showVal val="0"/>
          <c:showCatName val="0"/>
          <c:showSerName val="0"/>
          <c:showPercent val="0"/>
          <c:showBubbleSize val="0"/>
        </c:dLbls>
        <c:gapWidth val="219"/>
        <c:overlap val="-27"/>
        <c:axId val="786613647"/>
        <c:axId val="691249263"/>
        <c:extLst>
          <c:ext xmlns:c15="http://schemas.microsoft.com/office/drawing/2012/chart" uri="{02D57815-91ED-43cb-92C2-25804820EDAC}">
            <c15:filteredBarSeries>
              <c15:ser>
                <c:idx val="4"/>
                <c:order val="4"/>
                <c:tx>
                  <c:strRef>
                    <c:extLst>
                      <c:ext uri="{02D57815-91ED-43cb-92C2-25804820EDAC}">
                        <c15:formulaRef>
                          <c15:sqref>'All #'!$BG$8</c15:sqref>
                        </c15:formulaRef>
                      </c:ext>
                    </c:extLst>
                    <c:strCache>
                      <c:ptCount val="1"/>
                      <c:pt idx="0">
                        <c:v>Massachusetts</c:v>
                      </c:pt>
                    </c:strCache>
                  </c:strRef>
                </c:tx>
                <c:spPr>
                  <a:solidFill>
                    <a:schemeClr val="accent5"/>
                  </a:solidFill>
                  <a:ln>
                    <a:noFill/>
                  </a:ln>
                  <a:effectLst/>
                </c:spPr>
                <c:invertIfNegative val="0"/>
                <c:cat>
                  <c:numRef>
                    <c:extLst>
                      <c:ex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uri="{02D57815-91ED-43cb-92C2-25804820EDAC}">
                        <c15:fullRef>
                          <c15:sqref>'All #'!$BH$8:$CO$8</c15:sqref>
                        </c15:fullRef>
                        <c15:formulaRef>
                          <c15:sqref>('All #'!$BH$8,'All #'!$CB$8:$CO$8)</c15:sqref>
                        </c15:formulaRef>
                      </c:ext>
                    </c:extLst>
                    <c:numCache>
                      <c:formatCode>General</c:formatCode>
                      <c:ptCount val="14"/>
                      <c:pt idx="0">
                        <c:v>328</c:v>
                      </c:pt>
                      <c:pt idx="1">
                        <c:v>413</c:v>
                      </c:pt>
                      <c:pt idx="2">
                        <c:v>523</c:v>
                      </c:pt>
                      <c:pt idx="3">
                        <c:v>640</c:v>
                      </c:pt>
                      <c:pt idx="4">
                        <c:v>777</c:v>
                      </c:pt>
                      <c:pt idx="5">
                        <c:v>1159</c:v>
                      </c:pt>
                      <c:pt idx="6">
                        <c:v>1838</c:v>
                      </c:pt>
                      <c:pt idx="7">
                        <c:v>2417</c:v>
                      </c:pt>
                      <c:pt idx="8">
                        <c:v>3240</c:v>
                      </c:pt>
                      <c:pt idx="9">
                        <c:v>4257</c:v>
                      </c:pt>
                      <c:pt idx="10">
                        <c:v>4955</c:v>
                      </c:pt>
                      <c:pt idx="11">
                        <c:v>5752</c:v>
                      </c:pt>
                      <c:pt idx="12">
                        <c:v>6620</c:v>
                      </c:pt>
                      <c:pt idx="13">
                        <c:v>7738</c:v>
                      </c:pt>
                    </c:numCache>
                  </c:numRef>
                </c:val>
                <c:extLst>
                  <c:ext xmlns:c16="http://schemas.microsoft.com/office/drawing/2014/chart" uri="{C3380CC4-5D6E-409C-BE32-E72D297353CC}">
                    <c16:uniqueId val="{00000018-F9D5-4137-B53A-98DCFC6A614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'All #'!$BG$10</c15:sqref>
                        </c15:formulaRef>
                      </c:ext>
                    </c:extLst>
                    <c:strCache>
                      <c:ptCount val="1"/>
                      <c:pt idx="0">
                        <c:v>Illinois</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#'!$BH$10:$CO$10</c15:sqref>
                        </c15:fullRef>
                        <c15:formulaRef>
                          <c15:sqref>('All #'!$BH$10,'All #'!$CB$10:$CO$10)</c15:sqref>
                        </c15:formulaRef>
                      </c:ext>
                    </c:extLst>
                    <c:numCache>
                      <c:formatCode>General</c:formatCode>
                      <c:ptCount val="14"/>
                      <c:pt idx="0">
                        <c:v>422</c:v>
                      </c:pt>
                      <c:pt idx="1">
                        <c:v>585</c:v>
                      </c:pt>
                      <c:pt idx="2">
                        <c:v>753</c:v>
                      </c:pt>
                      <c:pt idx="3">
                        <c:v>1049</c:v>
                      </c:pt>
                      <c:pt idx="4">
                        <c:v>1285</c:v>
                      </c:pt>
                      <c:pt idx="5">
                        <c:v>1537</c:v>
                      </c:pt>
                      <c:pt idx="6">
                        <c:v>1865</c:v>
                      </c:pt>
                      <c:pt idx="7">
                        <c:v>2538</c:v>
                      </c:pt>
                      <c:pt idx="8">
                        <c:v>3024</c:v>
                      </c:pt>
                      <c:pt idx="9">
                        <c:v>3491</c:v>
                      </c:pt>
                      <c:pt idx="10">
                        <c:v>4596</c:v>
                      </c:pt>
                      <c:pt idx="11">
                        <c:v>5056</c:v>
                      </c:pt>
                      <c:pt idx="12">
                        <c:v>5994</c:v>
                      </c:pt>
                      <c:pt idx="13">
                        <c:v>6980</c:v>
                      </c:pt>
                    </c:numCache>
                  </c:numRef>
                </c:val>
                <c:extLst xmlns:c15="http://schemas.microsoft.com/office/drawing/2012/chart">
                  <c:ext xmlns:c16="http://schemas.microsoft.com/office/drawing/2014/chart" uri="{C3380CC4-5D6E-409C-BE32-E72D297353CC}">
                    <c16:uniqueId val="{00000019-F9D5-4137-B53A-98DCFC6A614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'All #'!$BG$11</c15:sqref>
                        </c15:formulaRef>
                      </c:ext>
                    </c:extLst>
                    <c:strCache>
                      <c:ptCount val="1"/>
                      <c:pt idx="0">
                        <c:v>Louisiana</c:v>
                      </c:pt>
                    </c:strCache>
                  </c:strRef>
                </c:tx>
                <c:spPr>
                  <a:solidFill>
                    <a:schemeClr val="accent2">
                      <a:lumMod val="60000"/>
                    </a:schemeClr>
                  </a:solidFill>
                  <a:ln>
                    <a:noFill/>
                  </a:ln>
                  <a:effectLst/>
                </c:spPr>
                <c:invertIfNegative val="0"/>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#'!$BH$11:$CO$11</c15:sqref>
                        </c15:fullRef>
                        <c15:formulaRef>
                          <c15:sqref>('All #'!$BH$11,'All #'!$CB$11:$CO$11)</c15:sqref>
                        </c15:formulaRef>
                      </c:ext>
                    </c:extLst>
                    <c:numCache>
                      <c:formatCode>General</c:formatCode>
                      <c:ptCount val="14"/>
                      <c:pt idx="0">
                        <c:v>392</c:v>
                      </c:pt>
                      <c:pt idx="1">
                        <c:v>537</c:v>
                      </c:pt>
                      <c:pt idx="2">
                        <c:v>763</c:v>
                      </c:pt>
                      <c:pt idx="3">
                        <c:v>837</c:v>
                      </c:pt>
                      <c:pt idx="4">
                        <c:v>1172</c:v>
                      </c:pt>
                      <c:pt idx="5">
                        <c:v>1388</c:v>
                      </c:pt>
                      <c:pt idx="6">
                        <c:v>1795</c:v>
                      </c:pt>
                      <c:pt idx="7">
                        <c:v>2304</c:v>
                      </c:pt>
                      <c:pt idx="8">
                        <c:v>2744</c:v>
                      </c:pt>
                      <c:pt idx="9">
                        <c:v>3315</c:v>
                      </c:pt>
                      <c:pt idx="10">
                        <c:v>3540</c:v>
                      </c:pt>
                      <c:pt idx="11">
                        <c:v>4025</c:v>
                      </c:pt>
                      <c:pt idx="12">
                        <c:v>5237</c:v>
                      </c:pt>
                      <c:pt idx="13">
                        <c:v>6424</c:v>
                      </c:pt>
                    </c:numCache>
                  </c:numRef>
                </c:val>
                <c:extLst xmlns:c15="http://schemas.microsoft.com/office/drawing/2012/chart">
                  <c:ext xmlns:c16="http://schemas.microsoft.com/office/drawing/2014/chart" uri="{C3380CC4-5D6E-409C-BE32-E72D297353CC}">
                    <c16:uniqueId val="{0000001A-F9D5-4137-B53A-98DCFC6A6142}"/>
                  </c:ext>
                </c:extLst>
              </c15:ser>
            </c15:filteredBarSeries>
          </c:ext>
        </c:extLst>
      </c:barChart>
      <c:lineChart>
        <c:grouping val="standard"/>
        <c:varyColors val="0"/>
        <c:ser>
          <c:idx val="10"/>
          <c:order val="10"/>
          <c:tx>
            <c:strRef>
              <c:f>'All #'!$BG$14</c:f>
              <c:strCache>
                <c:ptCount val="1"/>
                <c:pt idx="0">
                  <c:v>Georgia</c:v>
                </c:pt>
              </c:strCache>
            </c:strRef>
          </c:tx>
          <c:spPr>
            <a:ln w="28575" cap="rnd">
              <a:solidFill>
                <a:schemeClr val="accent5">
                  <a:lumMod val="6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#'!$BH$14:$CO$14</c15:sqref>
                  </c15:fullRef>
                </c:ext>
              </c:extLst>
              <c:f>('All #'!$BH$14,'All #'!$CB$14:$CO$14)</c:f>
              <c:numCache>
                <c:formatCode>General</c:formatCode>
                <c:ptCount val="14"/>
                <c:pt idx="0">
                  <c:v>287</c:v>
                </c:pt>
                <c:pt idx="1">
                  <c:v>485</c:v>
                </c:pt>
                <c:pt idx="2">
                  <c:v>555</c:v>
                </c:pt>
                <c:pt idx="3">
                  <c:v>621</c:v>
                </c:pt>
                <c:pt idx="4">
                  <c:v>772</c:v>
                </c:pt>
                <c:pt idx="5">
                  <c:v>1026</c:v>
                </c:pt>
                <c:pt idx="6">
                  <c:v>1247</c:v>
                </c:pt>
                <c:pt idx="7">
                  <c:v>1525</c:v>
                </c:pt>
                <c:pt idx="8">
                  <c:v>2000</c:v>
                </c:pt>
                <c:pt idx="9">
                  <c:v>2366</c:v>
                </c:pt>
                <c:pt idx="10">
                  <c:v>2651</c:v>
                </c:pt>
                <c:pt idx="11">
                  <c:v>2808</c:v>
                </c:pt>
                <c:pt idx="12">
                  <c:v>3929</c:v>
                </c:pt>
                <c:pt idx="13">
                  <c:v>4638</c:v>
                </c:pt>
              </c:numCache>
            </c:numRef>
          </c:val>
          <c:smooth val="0"/>
          <c:extLst>
            <c:ext xmlns:c16="http://schemas.microsoft.com/office/drawing/2014/chart" uri="{C3380CC4-5D6E-409C-BE32-E72D297353CC}">
              <c16:uniqueId val="{00000007-F9D5-4137-B53A-98DCFC6A6142}"/>
            </c:ext>
          </c:extLst>
        </c:ser>
        <c:ser>
          <c:idx val="11"/>
          <c:order val="11"/>
          <c:tx>
            <c:strRef>
              <c:f>'All #'!$BG$15</c:f>
              <c:strCache>
                <c:ptCount val="1"/>
                <c:pt idx="0">
                  <c:v>Texas</c:v>
                </c:pt>
              </c:strCache>
            </c:strRef>
          </c:tx>
          <c:spPr>
            <a:ln w="28575" cap="rnd">
              <a:solidFill>
                <a:schemeClr val="accent6">
                  <a:lumMod val="6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#'!$BH$15:$CO$15</c15:sqref>
                  </c15:fullRef>
                </c:ext>
              </c:extLst>
              <c:f>('All #'!$BH$15,'All #'!$CB$15:$CO$15)</c:f>
              <c:numCache>
                <c:formatCode>General</c:formatCode>
                <c:ptCount val="14"/>
                <c:pt idx="0">
                  <c:v>306</c:v>
                </c:pt>
                <c:pt idx="1">
                  <c:v>374</c:v>
                </c:pt>
                <c:pt idx="2">
                  <c:v>582</c:v>
                </c:pt>
                <c:pt idx="3">
                  <c:v>643</c:v>
                </c:pt>
                <c:pt idx="4">
                  <c:v>758</c:v>
                </c:pt>
                <c:pt idx="5">
                  <c:v>955</c:v>
                </c:pt>
                <c:pt idx="6">
                  <c:v>1229</c:v>
                </c:pt>
                <c:pt idx="7">
                  <c:v>1563</c:v>
                </c:pt>
                <c:pt idx="8">
                  <c:v>1937</c:v>
                </c:pt>
                <c:pt idx="9">
                  <c:v>2455</c:v>
                </c:pt>
                <c:pt idx="10">
                  <c:v>2792</c:v>
                </c:pt>
                <c:pt idx="11">
                  <c:v>3147</c:v>
                </c:pt>
                <c:pt idx="12">
                  <c:v>3809</c:v>
                </c:pt>
                <c:pt idx="13">
                  <c:v>4355</c:v>
                </c:pt>
              </c:numCache>
            </c:numRef>
          </c:val>
          <c:smooth val="0"/>
          <c:extLst>
            <c:ext xmlns:c16="http://schemas.microsoft.com/office/drawing/2014/chart" uri="{C3380CC4-5D6E-409C-BE32-E72D297353CC}">
              <c16:uniqueId val="{00000008-F9D5-4137-B53A-98DCFC6A6142}"/>
            </c:ext>
          </c:extLst>
        </c:ser>
        <c:ser>
          <c:idx val="12"/>
          <c:order val="12"/>
          <c:tx>
            <c:strRef>
              <c:f>'All #'!$BG$16</c:f>
              <c:strCache>
                <c:ptCount val="1"/>
                <c:pt idx="0">
                  <c:v>Connecticut</c:v>
                </c:pt>
              </c:strCache>
            </c:strRef>
          </c:tx>
          <c:spPr>
            <a:ln w="28575" cap="rnd">
              <a:solidFill>
                <a:schemeClr val="accent1">
                  <a:lumMod val="80000"/>
                  <a:lumOff val="2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#'!$BH$16:$CO$16</c15:sqref>
                  </c15:fullRef>
                </c:ext>
              </c:extLst>
              <c:f>('All #'!$BH$16,'All #'!$CB$16:$CO$16)</c:f>
              <c:numCache>
                <c:formatCode>General</c:formatCode>
                <c:ptCount val="14"/>
                <c:pt idx="0">
                  <c:v>159</c:v>
                </c:pt>
                <c:pt idx="1">
                  <c:v>194</c:v>
                </c:pt>
                <c:pt idx="2">
                  <c:v>194</c:v>
                </c:pt>
                <c:pt idx="3">
                  <c:v>327</c:v>
                </c:pt>
                <c:pt idx="4">
                  <c:v>415</c:v>
                </c:pt>
                <c:pt idx="5">
                  <c:v>618</c:v>
                </c:pt>
                <c:pt idx="6">
                  <c:v>875</c:v>
                </c:pt>
                <c:pt idx="7">
                  <c:v>1012</c:v>
                </c:pt>
                <c:pt idx="8">
                  <c:v>1291</c:v>
                </c:pt>
                <c:pt idx="9">
                  <c:v>1524</c:v>
                </c:pt>
                <c:pt idx="10">
                  <c:v>1993</c:v>
                </c:pt>
                <c:pt idx="11">
                  <c:v>2571</c:v>
                </c:pt>
                <c:pt idx="12">
                  <c:v>3128</c:v>
                </c:pt>
                <c:pt idx="13">
                  <c:v>3557</c:v>
                </c:pt>
              </c:numCache>
            </c:numRef>
          </c:val>
          <c:smooth val="0"/>
          <c:extLst>
            <c:ext xmlns:c16="http://schemas.microsoft.com/office/drawing/2014/chart" uri="{C3380CC4-5D6E-409C-BE32-E72D297353CC}">
              <c16:uniqueId val="{00000009-F9D5-4137-B53A-98DCFC6A6142}"/>
            </c:ext>
          </c:extLst>
        </c:ser>
        <c:ser>
          <c:idx val="13"/>
          <c:order val="13"/>
          <c:tx>
            <c:strRef>
              <c:f>'All #'!$BG$17</c:f>
              <c:strCache>
                <c:ptCount val="1"/>
                <c:pt idx="0">
                  <c:v>Colorado</c:v>
                </c:pt>
              </c:strCache>
            </c:strRef>
          </c:tx>
          <c:spPr>
            <a:ln w="28575" cap="rnd">
              <a:solidFill>
                <a:schemeClr val="accent2">
                  <a:lumMod val="80000"/>
                  <a:lumOff val="2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#'!$BH$17:$CO$17</c15:sqref>
                  </c15:fullRef>
                </c:ext>
              </c:extLst>
              <c:f>('All #'!$BH$17,'All #'!$CB$17:$CO$17)</c:f>
              <c:numCache>
                <c:formatCode>General</c:formatCode>
                <c:ptCount val="14"/>
                <c:pt idx="0">
                  <c:v>277</c:v>
                </c:pt>
                <c:pt idx="1">
                  <c:v>363</c:v>
                </c:pt>
                <c:pt idx="2">
                  <c:v>475</c:v>
                </c:pt>
                <c:pt idx="3">
                  <c:v>591</c:v>
                </c:pt>
                <c:pt idx="4">
                  <c:v>704</c:v>
                </c:pt>
                <c:pt idx="5">
                  <c:v>723</c:v>
                </c:pt>
                <c:pt idx="6">
                  <c:v>1021</c:v>
                </c:pt>
                <c:pt idx="7">
                  <c:v>1430</c:v>
                </c:pt>
                <c:pt idx="8">
                  <c:v>1433</c:v>
                </c:pt>
                <c:pt idx="9">
                  <c:v>1740</c:v>
                </c:pt>
                <c:pt idx="10">
                  <c:v>2307</c:v>
                </c:pt>
                <c:pt idx="11">
                  <c:v>2311</c:v>
                </c:pt>
                <c:pt idx="12">
                  <c:v>2966</c:v>
                </c:pt>
                <c:pt idx="13">
                  <c:v>2982</c:v>
                </c:pt>
              </c:numCache>
            </c:numRef>
          </c:val>
          <c:smooth val="0"/>
          <c:extLst>
            <c:ext xmlns:c16="http://schemas.microsoft.com/office/drawing/2014/chart" uri="{C3380CC4-5D6E-409C-BE32-E72D297353CC}">
              <c16:uniqueId val="{0000000A-F9D5-4137-B53A-98DCFC6A6142}"/>
            </c:ext>
          </c:extLst>
        </c:ser>
        <c:ser>
          <c:idx val="14"/>
          <c:order val="14"/>
          <c:tx>
            <c:strRef>
              <c:f>'All #'!$BG$18</c:f>
              <c:strCache>
                <c:ptCount val="1"/>
                <c:pt idx="0">
                  <c:v>Tennessee</c:v>
                </c:pt>
              </c:strCache>
            </c:strRef>
          </c:tx>
          <c:spPr>
            <a:ln w="28575" cap="rnd">
              <a:solidFill>
                <a:schemeClr val="accent3">
                  <a:lumMod val="80000"/>
                  <a:lumOff val="2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#'!$BH$18:$CO$18</c15:sqref>
                  </c15:fullRef>
                </c:ext>
              </c:extLst>
              <c:f>('All #'!$BH$18,'All #'!$CB$18:$CO$18)</c:f>
              <c:numCache>
                <c:formatCode>General</c:formatCode>
                <c:ptCount val="14"/>
                <c:pt idx="0">
                  <c:v>154</c:v>
                </c:pt>
                <c:pt idx="1">
                  <c:v>223</c:v>
                </c:pt>
                <c:pt idx="2">
                  <c:v>304</c:v>
                </c:pt>
                <c:pt idx="3">
                  <c:v>393</c:v>
                </c:pt>
                <c:pt idx="4">
                  <c:v>614</c:v>
                </c:pt>
                <c:pt idx="5">
                  <c:v>772</c:v>
                </c:pt>
                <c:pt idx="6">
                  <c:v>916</c:v>
                </c:pt>
                <c:pt idx="7">
                  <c:v>1097</c:v>
                </c:pt>
                <c:pt idx="8">
                  <c:v>1318</c:v>
                </c:pt>
                <c:pt idx="9">
                  <c:v>1511</c:v>
                </c:pt>
                <c:pt idx="10">
                  <c:v>1720</c:v>
                </c:pt>
                <c:pt idx="11">
                  <c:v>1917</c:v>
                </c:pt>
                <c:pt idx="12">
                  <c:v>2391</c:v>
                </c:pt>
                <c:pt idx="13">
                  <c:v>2933</c:v>
                </c:pt>
              </c:numCache>
            </c:numRef>
          </c:val>
          <c:smooth val="0"/>
          <c:extLst>
            <c:ext xmlns:c16="http://schemas.microsoft.com/office/drawing/2014/chart" uri="{C3380CC4-5D6E-409C-BE32-E72D297353CC}">
              <c16:uniqueId val="{0000000B-F9D5-4137-B53A-98DCFC6A6142}"/>
            </c:ext>
          </c:extLst>
        </c:ser>
        <c:ser>
          <c:idx val="15"/>
          <c:order val="15"/>
          <c:tx>
            <c:strRef>
              <c:f>'All #'!$BG$19</c:f>
              <c:strCache>
                <c:ptCount val="1"/>
                <c:pt idx="0">
                  <c:v>Indiana</c:v>
                </c:pt>
              </c:strCache>
            </c:strRef>
          </c:tx>
          <c:spPr>
            <a:ln w="28575" cap="rnd">
              <a:solidFill>
                <a:schemeClr val="accent4">
                  <a:lumMod val="80000"/>
                  <a:lumOff val="2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#'!$BH$19:$CO$19</c15:sqref>
                  </c15:fullRef>
                </c:ext>
              </c:extLst>
              <c:f>('All #'!$BH$19,'All #'!$CB$19:$CO$19)</c:f>
              <c:numCache>
                <c:formatCode>General</c:formatCode>
                <c:ptCount val="14"/>
                <c:pt idx="0">
                  <c:v>60</c:v>
                </c:pt>
                <c:pt idx="1">
                  <c:v>86</c:v>
                </c:pt>
                <c:pt idx="2">
                  <c:v>128</c:v>
                </c:pt>
                <c:pt idx="3">
                  <c:v>204</c:v>
                </c:pt>
                <c:pt idx="4">
                  <c:v>270</c:v>
                </c:pt>
                <c:pt idx="5">
                  <c:v>368</c:v>
                </c:pt>
                <c:pt idx="6">
                  <c:v>477</c:v>
                </c:pt>
                <c:pt idx="7">
                  <c:v>645</c:v>
                </c:pt>
                <c:pt idx="8">
                  <c:v>979</c:v>
                </c:pt>
                <c:pt idx="9">
                  <c:v>1233</c:v>
                </c:pt>
                <c:pt idx="10">
                  <c:v>1513</c:v>
                </c:pt>
                <c:pt idx="11">
                  <c:v>1786</c:v>
                </c:pt>
                <c:pt idx="12">
                  <c:v>2158</c:v>
                </c:pt>
                <c:pt idx="13">
                  <c:v>2564</c:v>
                </c:pt>
              </c:numCache>
            </c:numRef>
          </c:val>
          <c:smooth val="0"/>
          <c:extLst>
            <c:ext xmlns:c16="http://schemas.microsoft.com/office/drawing/2014/chart" uri="{C3380CC4-5D6E-409C-BE32-E72D297353CC}">
              <c16:uniqueId val="{0000000C-F9D5-4137-B53A-98DCFC6A6142}"/>
            </c:ext>
          </c:extLst>
        </c:ser>
        <c:ser>
          <c:idx val="16"/>
          <c:order val="16"/>
          <c:tx>
            <c:strRef>
              <c:f>'All #'!$BG$20</c:f>
              <c:strCache>
                <c:ptCount val="1"/>
                <c:pt idx="0">
                  <c:v>Ohio</c:v>
                </c:pt>
              </c:strCache>
            </c:strRef>
          </c:tx>
          <c:spPr>
            <a:ln w="28575" cap="rnd">
              <a:solidFill>
                <a:schemeClr val="accent5">
                  <a:lumMod val="80000"/>
                  <a:lumOff val="2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#'!$BH$20:$CO$20</c15:sqref>
                  </c15:fullRef>
                </c:ext>
              </c:extLst>
              <c:f>('All #'!$BH$20,'All #'!$CB$20:$CO$20)</c:f>
              <c:numCache>
                <c:formatCode>General</c:formatCode>
                <c:ptCount val="14"/>
                <c:pt idx="0">
                  <c:v>119</c:v>
                </c:pt>
                <c:pt idx="1">
                  <c:v>173</c:v>
                </c:pt>
                <c:pt idx="2">
                  <c:v>247</c:v>
                </c:pt>
                <c:pt idx="3">
                  <c:v>356</c:v>
                </c:pt>
                <c:pt idx="4">
                  <c:v>443</c:v>
                </c:pt>
                <c:pt idx="5">
                  <c:v>567</c:v>
                </c:pt>
                <c:pt idx="6">
                  <c:v>704</c:v>
                </c:pt>
                <c:pt idx="7">
                  <c:v>868</c:v>
                </c:pt>
                <c:pt idx="8">
                  <c:v>1137</c:v>
                </c:pt>
                <c:pt idx="9">
                  <c:v>1406</c:v>
                </c:pt>
                <c:pt idx="10">
                  <c:v>1653</c:v>
                </c:pt>
                <c:pt idx="11">
                  <c:v>1933</c:v>
                </c:pt>
                <c:pt idx="12">
                  <c:v>2199</c:v>
                </c:pt>
                <c:pt idx="13">
                  <c:v>2547</c:v>
                </c:pt>
              </c:numCache>
            </c:numRef>
          </c:val>
          <c:smooth val="0"/>
          <c:extLst>
            <c:ext xmlns:c16="http://schemas.microsoft.com/office/drawing/2014/chart" uri="{C3380CC4-5D6E-409C-BE32-E72D297353CC}">
              <c16:uniqueId val="{0000000D-F9D5-4137-B53A-98DCFC6A6142}"/>
            </c:ext>
          </c:extLst>
        </c:ser>
        <c:ser>
          <c:idx val="18"/>
          <c:order val="18"/>
          <c:tx>
            <c:strRef>
              <c:f>'All #'!$BG$22</c:f>
              <c:strCache>
                <c:ptCount val="1"/>
                <c:pt idx="0">
                  <c:v>North Carolina</c:v>
                </c:pt>
              </c:strCache>
            </c:strRef>
          </c:tx>
          <c:spPr>
            <a:ln w="28575" cap="rnd">
              <a:solidFill>
                <a:schemeClr val="accent1">
                  <a:lumMod val="8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#'!$BH$22:$CO$22</c15:sqref>
                  </c15:fullRef>
                </c:ext>
              </c:extLst>
              <c:f>('All #'!$BH$22,'All #'!$CB$22:$CO$22)</c:f>
              <c:numCache>
                <c:formatCode>General</c:formatCode>
                <c:ptCount val="14"/>
                <c:pt idx="0">
                  <c:v>136</c:v>
                </c:pt>
                <c:pt idx="1">
                  <c:v>189</c:v>
                </c:pt>
                <c:pt idx="2">
                  <c:v>256</c:v>
                </c:pt>
                <c:pt idx="3">
                  <c:v>305</c:v>
                </c:pt>
                <c:pt idx="4">
                  <c:v>353</c:v>
                </c:pt>
                <c:pt idx="5">
                  <c:v>495</c:v>
                </c:pt>
                <c:pt idx="6">
                  <c:v>590</c:v>
                </c:pt>
                <c:pt idx="7">
                  <c:v>738</c:v>
                </c:pt>
                <c:pt idx="8">
                  <c:v>887</c:v>
                </c:pt>
                <c:pt idx="9">
                  <c:v>1020</c:v>
                </c:pt>
                <c:pt idx="10">
                  <c:v>1191</c:v>
                </c:pt>
                <c:pt idx="11">
                  <c:v>1313</c:v>
                </c:pt>
                <c:pt idx="12">
                  <c:v>1535</c:v>
                </c:pt>
                <c:pt idx="13">
                  <c:v>1675</c:v>
                </c:pt>
              </c:numCache>
            </c:numRef>
          </c:val>
          <c:smooth val="0"/>
          <c:extLst>
            <c:ext xmlns:c16="http://schemas.microsoft.com/office/drawing/2014/chart" uri="{C3380CC4-5D6E-409C-BE32-E72D297353CC}">
              <c16:uniqueId val="{0000000E-F9D5-4137-B53A-98DCFC6A6142}"/>
            </c:ext>
          </c:extLst>
        </c:ser>
        <c:ser>
          <c:idx val="19"/>
          <c:order val="19"/>
          <c:tx>
            <c:strRef>
              <c:f>'All #'!$BG$23</c:f>
              <c:strCache>
                <c:ptCount val="1"/>
                <c:pt idx="0">
                  <c:v>Missouri</c:v>
                </c:pt>
              </c:strCache>
            </c:strRef>
          </c:tx>
          <c:spPr>
            <a:ln w="28575" cap="rnd">
              <a:solidFill>
                <a:schemeClr val="accent2">
                  <a:lumMod val="8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#'!$BH$23:$CO$23</c15:sqref>
                  </c15:fullRef>
                </c:ext>
              </c:extLst>
              <c:f>('All #'!$BH$23,'All #'!$CB$23:$CO$23)</c:f>
              <c:numCache>
                <c:formatCode>General</c:formatCode>
                <c:ptCount val="14"/>
                <c:pt idx="0">
                  <c:v>39</c:v>
                </c:pt>
                <c:pt idx="1">
                  <c:v>73</c:v>
                </c:pt>
                <c:pt idx="2">
                  <c:v>81</c:v>
                </c:pt>
                <c:pt idx="3">
                  <c:v>87</c:v>
                </c:pt>
                <c:pt idx="4">
                  <c:v>187</c:v>
                </c:pt>
                <c:pt idx="5">
                  <c:v>257</c:v>
                </c:pt>
                <c:pt idx="6">
                  <c:v>354</c:v>
                </c:pt>
                <c:pt idx="7">
                  <c:v>520</c:v>
                </c:pt>
                <c:pt idx="8">
                  <c:v>666</c:v>
                </c:pt>
                <c:pt idx="9">
                  <c:v>836</c:v>
                </c:pt>
                <c:pt idx="10">
                  <c:v>915</c:v>
                </c:pt>
                <c:pt idx="11">
                  <c:v>1051</c:v>
                </c:pt>
                <c:pt idx="12">
                  <c:v>1357</c:v>
                </c:pt>
                <c:pt idx="13">
                  <c:v>1613</c:v>
                </c:pt>
              </c:numCache>
            </c:numRef>
          </c:val>
          <c:smooth val="0"/>
          <c:extLst>
            <c:ext xmlns:c16="http://schemas.microsoft.com/office/drawing/2014/chart" uri="{C3380CC4-5D6E-409C-BE32-E72D297353CC}">
              <c16:uniqueId val="{0000000F-F9D5-4137-B53A-98DCFC6A6142}"/>
            </c:ext>
          </c:extLst>
        </c:ser>
        <c:ser>
          <c:idx val="22"/>
          <c:order val="22"/>
          <c:tx>
            <c:strRef>
              <c:f>'All #'!$BG$26</c:f>
              <c:strCache>
                <c:ptCount val="1"/>
                <c:pt idx="0">
                  <c:v>Virginia</c:v>
                </c:pt>
              </c:strCache>
            </c:strRef>
          </c:tx>
          <c:spPr>
            <a:ln w="28575" cap="rnd">
              <a:solidFill>
                <a:schemeClr val="accent5">
                  <a:lumMod val="8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#'!$BH$26:$CO$26</c15:sqref>
                  </c15:fullRef>
                </c:ext>
              </c:extLst>
              <c:f>('All #'!$BH$26,'All #'!$CB$26:$CO$26)</c:f>
              <c:numCache>
                <c:formatCode>General</c:formatCode>
                <c:ptCount val="14"/>
                <c:pt idx="0">
                  <c:v>103</c:v>
                </c:pt>
                <c:pt idx="1">
                  <c:v>123</c:v>
                </c:pt>
                <c:pt idx="2">
                  <c:v>157</c:v>
                </c:pt>
                <c:pt idx="3">
                  <c:v>220</c:v>
                </c:pt>
                <c:pt idx="4">
                  <c:v>254</c:v>
                </c:pt>
                <c:pt idx="5">
                  <c:v>293</c:v>
                </c:pt>
                <c:pt idx="6">
                  <c:v>396</c:v>
                </c:pt>
                <c:pt idx="7">
                  <c:v>466</c:v>
                </c:pt>
                <c:pt idx="8">
                  <c:v>607</c:v>
                </c:pt>
                <c:pt idx="9">
                  <c:v>740</c:v>
                </c:pt>
                <c:pt idx="10">
                  <c:v>890</c:v>
                </c:pt>
                <c:pt idx="11">
                  <c:v>1020</c:v>
                </c:pt>
                <c:pt idx="12">
                  <c:v>1249</c:v>
                </c:pt>
                <c:pt idx="13">
                  <c:v>1483</c:v>
                </c:pt>
              </c:numCache>
            </c:numRef>
          </c:val>
          <c:smooth val="0"/>
          <c:extLst>
            <c:ext xmlns:c16="http://schemas.microsoft.com/office/drawing/2014/chart" uri="{C3380CC4-5D6E-409C-BE32-E72D297353CC}">
              <c16:uniqueId val="{00000010-F9D5-4137-B53A-98DCFC6A6142}"/>
            </c:ext>
          </c:extLst>
        </c:ser>
        <c:ser>
          <c:idx val="23"/>
          <c:order val="23"/>
          <c:tx>
            <c:strRef>
              <c:f>'All #'!$BG$27</c:f>
              <c:strCache>
                <c:ptCount val="1"/>
                <c:pt idx="0">
                  <c:v>Nevada</c:v>
                </c:pt>
              </c:strCache>
            </c:strRef>
          </c:tx>
          <c:spPr>
            <a:ln w="28575" cap="rnd">
              <a:solidFill>
                <a:schemeClr val="accent6">
                  <a:lumMod val="8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#'!$BH$27:$CO$27</c15:sqref>
                  </c15:fullRef>
                </c:ext>
              </c:extLst>
              <c:f>('All #'!$BH$27,'All #'!$CB$27:$CO$27)</c:f>
              <c:numCache>
                <c:formatCode>General</c:formatCode>
                <c:ptCount val="14"/>
                <c:pt idx="0">
                  <c:v>95</c:v>
                </c:pt>
                <c:pt idx="1">
                  <c:v>161</c:v>
                </c:pt>
                <c:pt idx="2">
                  <c:v>161</c:v>
                </c:pt>
                <c:pt idx="3">
                  <c:v>190</c:v>
                </c:pt>
                <c:pt idx="4">
                  <c:v>245</c:v>
                </c:pt>
                <c:pt idx="5">
                  <c:v>278</c:v>
                </c:pt>
                <c:pt idx="6">
                  <c:v>323</c:v>
                </c:pt>
                <c:pt idx="7">
                  <c:v>420</c:v>
                </c:pt>
                <c:pt idx="8">
                  <c:v>536</c:v>
                </c:pt>
                <c:pt idx="9">
                  <c:v>626</c:v>
                </c:pt>
                <c:pt idx="10">
                  <c:v>920</c:v>
                </c:pt>
                <c:pt idx="11">
                  <c:v>1012</c:v>
                </c:pt>
                <c:pt idx="12">
                  <c:v>1114</c:v>
                </c:pt>
                <c:pt idx="13">
                  <c:v>1279</c:v>
                </c:pt>
              </c:numCache>
            </c:numRef>
          </c:val>
          <c:smooth val="0"/>
          <c:extLst>
            <c:ext xmlns:c16="http://schemas.microsoft.com/office/drawing/2014/chart" uri="{C3380CC4-5D6E-409C-BE32-E72D297353CC}">
              <c16:uniqueId val="{00000011-F9D5-4137-B53A-98DCFC6A6142}"/>
            </c:ext>
          </c:extLst>
        </c:ser>
        <c:ser>
          <c:idx val="24"/>
          <c:order val="24"/>
          <c:tx>
            <c:strRef>
              <c:f>'All #'!$BG$28</c:f>
              <c:strCache>
                <c:ptCount val="1"/>
                <c:pt idx="0">
                  <c:v>South Carolina</c:v>
                </c:pt>
              </c:strCache>
            </c:strRef>
          </c:tx>
          <c:spPr>
            <a:ln w="28575" cap="rnd">
              <a:solidFill>
                <a:schemeClr val="accent1">
                  <a:lumMod val="60000"/>
                  <a:lumOff val="4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#'!$BH$28:$CO$28</c15:sqref>
                  </c15:fullRef>
                </c:ext>
              </c:extLst>
              <c:f>('All #'!$BH$28,'All #'!$CB$28:$CO$28)</c:f>
              <c:numCache>
                <c:formatCode>General</c:formatCode>
                <c:ptCount val="14"/>
                <c:pt idx="0">
                  <c:v>80</c:v>
                </c:pt>
                <c:pt idx="1">
                  <c:v>126</c:v>
                </c:pt>
                <c:pt idx="2">
                  <c:v>174</c:v>
                </c:pt>
                <c:pt idx="3">
                  <c:v>196</c:v>
                </c:pt>
                <c:pt idx="4">
                  <c:v>298</c:v>
                </c:pt>
                <c:pt idx="5">
                  <c:v>342</c:v>
                </c:pt>
                <c:pt idx="6">
                  <c:v>424</c:v>
                </c:pt>
                <c:pt idx="7">
                  <c:v>424</c:v>
                </c:pt>
                <c:pt idx="8">
                  <c:v>542</c:v>
                </c:pt>
                <c:pt idx="9">
                  <c:v>660</c:v>
                </c:pt>
                <c:pt idx="10">
                  <c:v>774</c:v>
                </c:pt>
                <c:pt idx="11">
                  <c:v>925</c:v>
                </c:pt>
                <c:pt idx="12">
                  <c:v>1083</c:v>
                </c:pt>
                <c:pt idx="13">
                  <c:v>1293</c:v>
                </c:pt>
              </c:numCache>
            </c:numRef>
          </c:val>
          <c:smooth val="0"/>
          <c:extLst>
            <c:ext xmlns:c16="http://schemas.microsoft.com/office/drawing/2014/chart" uri="{C3380CC4-5D6E-409C-BE32-E72D297353CC}">
              <c16:uniqueId val="{00000012-F9D5-4137-B53A-98DCFC6A6142}"/>
            </c:ext>
          </c:extLst>
        </c:ser>
        <c:ser>
          <c:idx val="25"/>
          <c:order val="25"/>
          <c:tx>
            <c:strRef>
              <c:f>'All #'!$BG$29</c:f>
              <c:strCache>
                <c:ptCount val="1"/>
                <c:pt idx="0">
                  <c:v>Alabama</c:v>
                </c:pt>
              </c:strCache>
            </c:strRef>
          </c:tx>
          <c:spPr>
            <a:ln w="28575" cap="rnd">
              <a:solidFill>
                <a:schemeClr val="accent2">
                  <a:lumMod val="60000"/>
                  <a:lumOff val="4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#'!$BH$29:$CO$29</c15:sqref>
                  </c15:fullRef>
                </c:ext>
              </c:extLst>
              <c:f>('All #'!$BH$29,'All #'!$CB$29:$CO$29)</c:f>
              <c:numCache>
                <c:formatCode>General</c:formatCode>
                <c:ptCount val="14"/>
                <c:pt idx="0">
                  <c:v>78</c:v>
                </c:pt>
                <c:pt idx="1">
                  <c:v>106</c:v>
                </c:pt>
                <c:pt idx="2">
                  <c:v>131</c:v>
                </c:pt>
                <c:pt idx="3">
                  <c:v>157</c:v>
                </c:pt>
                <c:pt idx="4">
                  <c:v>196</c:v>
                </c:pt>
                <c:pt idx="5">
                  <c:v>242</c:v>
                </c:pt>
                <c:pt idx="6">
                  <c:v>381</c:v>
                </c:pt>
                <c:pt idx="7">
                  <c:v>517</c:v>
                </c:pt>
                <c:pt idx="8">
                  <c:v>587</c:v>
                </c:pt>
                <c:pt idx="9">
                  <c:v>694</c:v>
                </c:pt>
                <c:pt idx="10">
                  <c:v>825</c:v>
                </c:pt>
                <c:pt idx="11">
                  <c:v>899</c:v>
                </c:pt>
                <c:pt idx="12">
                  <c:v>987</c:v>
                </c:pt>
                <c:pt idx="13">
                  <c:v>1060</c:v>
                </c:pt>
              </c:numCache>
            </c:numRef>
          </c:val>
          <c:smooth val="0"/>
          <c:extLst>
            <c:ext xmlns:c16="http://schemas.microsoft.com/office/drawing/2014/chart" uri="{C3380CC4-5D6E-409C-BE32-E72D297353CC}">
              <c16:uniqueId val="{00000013-F9D5-4137-B53A-98DCFC6A6142}"/>
            </c:ext>
          </c:extLst>
        </c:ser>
        <c:ser>
          <c:idx val="31"/>
          <c:order val="31"/>
          <c:tx>
            <c:strRef>
              <c:f>'All #'!$BG$35</c:f>
              <c:strCache>
                <c:ptCount val="1"/>
                <c:pt idx="0">
                  <c:v>Kentucky</c:v>
                </c:pt>
              </c:strCache>
            </c:strRef>
          </c:tx>
          <c:spPr>
            <a:ln w="28575" cap="rnd">
              <a:solidFill>
                <a:schemeClr val="accent2">
                  <a:lumMod val="5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#'!$BH$35:$CO$35</c15:sqref>
                  </c15:fullRef>
                </c:ext>
              </c:extLst>
              <c:f>('All #'!$BH$35,'All #'!$CB$35:$CO$35)</c:f>
              <c:numCache>
                <c:formatCode>General</c:formatCode>
                <c:ptCount val="14"/>
                <c:pt idx="0">
                  <c:v>50</c:v>
                </c:pt>
                <c:pt idx="1">
                  <c:v>64</c:v>
                </c:pt>
                <c:pt idx="2">
                  <c:v>87</c:v>
                </c:pt>
                <c:pt idx="3">
                  <c:v>103</c:v>
                </c:pt>
                <c:pt idx="4">
                  <c:v>123</c:v>
                </c:pt>
                <c:pt idx="5">
                  <c:v>162</c:v>
                </c:pt>
                <c:pt idx="6">
                  <c:v>197</c:v>
                </c:pt>
                <c:pt idx="7">
                  <c:v>247</c:v>
                </c:pt>
                <c:pt idx="8">
                  <c:v>301</c:v>
                </c:pt>
                <c:pt idx="9">
                  <c:v>393</c:v>
                </c:pt>
                <c:pt idx="10">
                  <c:v>438</c:v>
                </c:pt>
                <c:pt idx="11">
                  <c:v>479</c:v>
                </c:pt>
                <c:pt idx="12">
                  <c:v>628</c:v>
                </c:pt>
                <c:pt idx="13">
                  <c:v>632</c:v>
                </c:pt>
              </c:numCache>
            </c:numRef>
          </c:val>
          <c:smooth val="0"/>
          <c:extLst>
            <c:ext xmlns:c16="http://schemas.microsoft.com/office/drawing/2014/chart" uri="{C3380CC4-5D6E-409C-BE32-E72D297353CC}">
              <c16:uniqueId val="{00000014-F9D5-4137-B53A-98DCFC6A6142}"/>
            </c:ext>
          </c:extLst>
        </c:ser>
        <c:ser>
          <c:idx val="35"/>
          <c:order val="35"/>
          <c:tx>
            <c:strRef>
              <c:f>'All #'!$BG$39</c:f>
              <c:strCache>
                <c:ptCount val="1"/>
                <c:pt idx="0">
                  <c:v>Iowa</c:v>
                </c:pt>
              </c:strCache>
            </c:strRef>
          </c:tx>
          <c:spPr>
            <a:ln w="28575" cap="rnd">
              <a:solidFill>
                <a:schemeClr val="accent6">
                  <a:lumMod val="5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#'!$BH$39:$CO$39</c15:sqref>
                  </c15:fullRef>
                </c:ext>
              </c:extLst>
              <c:f>('All #'!$BH$39,'All #'!$CB$39:$CO$39)</c:f>
              <c:numCache>
                <c:formatCode>General</c:formatCode>
                <c:ptCount val="14"/>
                <c:pt idx="0">
                  <c:v>44</c:v>
                </c:pt>
                <c:pt idx="1">
                  <c:v>45</c:v>
                </c:pt>
                <c:pt idx="2">
                  <c:v>69</c:v>
                </c:pt>
                <c:pt idx="3">
                  <c:v>90</c:v>
                </c:pt>
                <c:pt idx="4">
                  <c:v>105</c:v>
                </c:pt>
                <c:pt idx="5">
                  <c:v>124</c:v>
                </c:pt>
                <c:pt idx="6">
                  <c:v>146</c:v>
                </c:pt>
                <c:pt idx="7">
                  <c:v>179</c:v>
                </c:pt>
                <c:pt idx="8">
                  <c:v>235</c:v>
                </c:pt>
                <c:pt idx="9">
                  <c:v>298</c:v>
                </c:pt>
                <c:pt idx="10">
                  <c:v>336</c:v>
                </c:pt>
                <c:pt idx="11">
                  <c:v>424</c:v>
                </c:pt>
                <c:pt idx="12">
                  <c:v>497</c:v>
                </c:pt>
                <c:pt idx="13">
                  <c:v>547</c:v>
                </c:pt>
              </c:numCache>
            </c:numRef>
          </c:val>
          <c:smooth val="0"/>
          <c:extLst>
            <c:ext xmlns:c16="http://schemas.microsoft.com/office/drawing/2014/chart" uri="{C3380CC4-5D6E-409C-BE32-E72D297353CC}">
              <c16:uniqueId val="{00000015-F9D5-4137-B53A-98DCFC6A6142}"/>
            </c:ext>
          </c:extLst>
        </c:ser>
        <c:ser>
          <c:idx val="37"/>
          <c:order val="37"/>
          <c:tx>
            <c:strRef>
              <c:f>'All #'!$BG$41</c:f>
              <c:strCache>
                <c:ptCount val="1"/>
                <c:pt idx="0">
                  <c:v>Kansas</c:v>
                </c:pt>
              </c:strCache>
            </c:strRef>
          </c:tx>
          <c:spPr>
            <a:ln w="28575" cap="rnd">
              <a:solidFill>
                <a:schemeClr val="accent2">
                  <a:lumMod val="70000"/>
                  <a:lumOff val="3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#'!$BH$41:$CO$41</c15:sqref>
                  </c15:fullRef>
                </c:ext>
              </c:extLst>
              <c:f>('All #'!$BH$41,'All #'!$CB$41:$CO$41)</c:f>
              <c:numCache>
                <c:formatCode>General</c:formatCode>
                <c:ptCount val="14"/>
                <c:pt idx="0">
                  <c:v>35</c:v>
                </c:pt>
                <c:pt idx="1">
                  <c:v>48</c:v>
                </c:pt>
                <c:pt idx="2">
                  <c:v>57</c:v>
                </c:pt>
                <c:pt idx="3">
                  <c:v>65</c:v>
                </c:pt>
                <c:pt idx="4">
                  <c:v>84</c:v>
                </c:pt>
                <c:pt idx="5">
                  <c:v>100</c:v>
                </c:pt>
                <c:pt idx="6">
                  <c:v>134</c:v>
                </c:pt>
                <c:pt idx="7">
                  <c:v>172</c:v>
                </c:pt>
                <c:pt idx="8">
                  <c:v>206</c:v>
                </c:pt>
                <c:pt idx="9">
                  <c:v>266</c:v>
                </c:pt>
                <c:pt idx="10">
                  <c:v>330</c:v>
                </c:pt>
                <c:pt idx="11">
                  <c:v>372</c:v>
                </c:pt>
                <c:pt idx="12">
                  <c:v>434</c:v>
                </c:pt>
                <c:pt idx="13">
                  <c:v>485</c:v>
                </c:pt>
              </c:numCache>
            </c:numRef>
          </c:val>
          <c:smooth val="0"/>
          <c:extLst>
            <c:ext xmlns:c16="http://schemas.microsoft.com/office/drawing/2014/chart" uri="{C3380CC4-5D6E-409C-BE32-E72D297353CC}">
              <c16:uniqueId val="{00000016-F9D5-4137-B53A-98DCFC6A6142}"/>
            </c:ext>
          </c:extLst>
        </c:ser>
        <c:ser>
          <c:idx val="41"/>
          <c:order val="41"/>
          <c:tx>
            <c:strRef>
              <c:f>'All #'!$BG$45</c:f>
              <c:strCache>
                <c:ptCount val="1"/>
                <c:pt idx="0">
                  <c:v>New Mexico</c:v>
                </c:pt>
              </c:strCache>
            </c:strRef>
          </c:tx>
          <c:spPr>
            <a:ln w="28575" cap="rnd">
              <a:solidFill>
                <a:schemeClr val="accent6">
                  <a:lumMod val="70000"/>
                  <a:lumOff val="30000"/>
                </a:schemeClr>
              </a:solidFill>
              <a:round/>
            </a:ln>
            <a:effectLst/>
          </c:spPr>
          <c:marker>
            <c:symbol val="none"/>
          </c:marker>
          <c:cat>
            <c:numRef>
              <c:extLst>
                <c:ext xmlns:c15="http://schemas.microsoft.com/office/drawing/2012/chart" uri="{02D57815-91ED-43cb-92C2-25804820EDAC}">
                  <c15:fullRef>
                    <c15:sqref>'All #'!$BH$3:$CO$3</c15:sqref>
                  </c15:fullRef>
                </c:ext>
              </c:extLst>
              <c:f>('All #'!$BH$3,'All #'!$CB$3:$CO$3)</c:f>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#'!$BH$45:$CO$45</c15:sqref>
                  </c15:fullRef>
                </c:ext>
              </c:extLst>
              <c:f>('All #'!$BH$45,'All #'!$CB$45:$CO$45)</c:f>
              <c:numCache>
                <c:formatCode>General</c:formatCode>
                <c:ptCount val="14"/>
                <c:pt idx="0">
                  <c:v>35</c:v>
                </c:pt>
                <c:pt idx="1">
                  <c:v>42</c:v>
                </c:pt>
                <c:pt idx="2">
                  <c:v>55</c:v>
                </c:pt>
                <c:pt idx="3">
                  <c:v>57</c:v>
                </c:pt>
                <c:pt idx="4">
                  <c:v>83</c:v>
                </c:pt>
                <c:pt idx="5">
                  <c:v>100</c:v>
                </c:pt>
                <c:pt idx="6">
                  <c:v>113</c:v>
                </c:pt>
                <c:pt idx="7">
                  <c:v>113</c:v>
                </c:pt>
                <c:pt idx="8">
                  <c:v>136</c:v>
                </c:pt>
                <c:pt idx="9">
                  <c:v>208</c:v>
                </c:pt>
                <c:pt idx="10">
                  <c:v>237</c:v>
                </c:pt>
                <c:pt idx="11">
                  <c:v>237</c:v>
                </c:pt>
                <c:pt idx="12">
                  <c:v>315</c:v>
                </c:pt>
                <c:pt idx="13">
                  <c:v>340</c:v>
                </c:pt>
              </c:numCache>
            </c:numRef>
          </c:val>
          <c:smooth val="0"/>
          <c:extLst>
            <c:ext xmlns:c16="http://schemas.microsoft.com/office/drawing/2014/chart" uri="{C3380CC4-5D6E-409C-BE32-E72D297353CC}">
              <c16:uniqueId val="{00000017-F9D5-4137-B53A-98DCFC6A6142}"/>
            </c:ext>
          </c:extLst>
        </c:ser>
        <c:dLbls>
          <c:showLegendKey val="0"/>
          <c:showVal val="0"/>
          <c:showCatName val="0"/>
          <c:showSerName val="0"/>
          <c:showPercent val="0"/>
          <c:showBubbleSize val="0"/>
        </c:dLbls>
        <c:marker val="1"/>
        <c:smooth val="0"/>
        <c:axId val="787335807"/>
        <c:axId val="691260079"/>
        <c:extLst>
          <c:ext xmlns:c15="http://schemas.microsoft.com/office/drawing/2012/chart" uri="{02D57815-91ED-43cb-92C2-25804820EDAC}">
            <c15:filteredLineSeries>
              <c15:ser>
                <c:idx val="17"/>
                <c:order val="17"/>
                <c:tx>
                  <c:strRef>
                    <c:extLst>
                      <c:ext uri="{02D57815-91ED-43cb-92C2-25804820EDAC}">
                        <c15:formulaRef>
                          <c15:sqref>'All #'!$BG$21</c15:sqref>
                        </c15:formulaRef>
                      </c:ext>
                    </c:extLst>
                    <c:strCache>
                      <c:ptCount val="1"/>
                      <c:pt idx="0">
                        <c:v>Maryland</c:v>
                      </c:pt>
                    </c:strCache>
                  </c:strRef>
                </c:tx>
                <c:spPr>
                  <a:ln w="28575" cap="rnd">
                    <a:solidFill>
                      <a:schemeClr val="accent6">
                        <a:lumMod val="80000"/>
                        <a:lumOff val="20000"/>
                      </a:schemeClr>
                    </a:solidFill>
                    <a:round/>
                  </a:ln>
                  <a:effectLst/>
                </c:spPr>
                <c:marker>
                  <c:symbol val="none"/>
                </c:marker>
                <c:cat>
                  <c:numRef>
                    <c:extLst>
                      <c:ex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uri="{02D57815-91ED-43cb-92C2-25804820EDAC}">
                        <c15:fullRef>
                          <c15:sqref>'All #'!$BH$21:$CO$21</c15:sqref>
                        </c15:fullRef>
                        <c15:formulaRef>
                          <c15:sqref>('All #'!$BH$21,'All #'!$CB$21:$CO$21)</c15:sqref>
                        </c15:formulaRef>
                      </c:ext>
                    </c:extLst>
                    <c:numCache>
                      <c:formatCode>General</c:formatCode>
                      <c:ptCount val="14"/>
                      <c:pt idx="0">
                        <c:v>107</c:v>
                      </c:pt>
                      <c:pt idx="1">
                        <c:v>149</c:v>
                      </c:pt>
                      <c:pt idx="2">
                        <c:v>193</c:v>
                      </c:pt>
                      <c:pt idx="3">
                        <c:v>244</c:v>
                      </c:pt>
                      <c:pt idx="4">
                        <c:v>290</c:v>
                      </c:pt>
                      <c:pt idx="5">
                        <c:v>349</c:v>
                      </c:pt>
                      <c:pt idx="6">
                        <c:v>425</c:v>
                      </c:pt>
                      <c:pt idx="7">
                        <c:v>583</c:v>
                      </c:pt>
                      <c:pt idx="8">
                        <c:v>775</c:v>
                      </c:pt>
                      <c:pt idx="9">
                        <c:v>995</c:v>
                      </c:pt>
                      <c:pt idx="10">
                        <c:v>1239</c:v>
                      </c:pt>
                      <c:pt idx="11">
                        <c:v>1413</c:v>
                      </c:pt>
                      <c:pt idx="12">
                        <c:v>1660</c:v>
                      </c:pt>
                      <c:pt idx="13">
                        <c:v>1986</c:v>
                      </c:pt>
                    </c:numCache>
                  </c:numRef>
                </c:val>
                <c:smooth val="0"/>
                <c:extLst>
                  <c:ext xmlns:c16="http://schemas.microsoft.com/office/drawing/2014/chart" uri="{C3380CC4-5D6E-409C-BE32-E72D297353CC}">
                    <c16:uniqueId val="{0000001B-F9D5-4137-B53A-98DCFC6A6142}"/>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'All #'!$BG$24</c15:sqref>
                        </c15:formulaRef>
                      </c:ext>
                    </c:extLst>
                    <c:strCache>
                      <c:ptCount val="1"/>
                      <c:pt idx="0">
                        <c:v>Wisconsin</c:v>
                      </c:pt>
                    </c:strCache>
                  </c:strRef>
                </c:tx>
                <c:spPr>
                  <a:ln w="28575" cap="rnd">
                    <a:solidFill>
                      <a:schemeClr val="accent3">
                        <a:lumMod val="8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#'!$BH$24:$CO$24</c15:sqref>
                        </c15:fullRef>
                        <c15:formulaRef>
                          <c15:sqref>('All #'!$BH$24,'All #'!$CB$24:$CO$24)</c15:sqref>
                        </c15:formulaRef>
                      </c:ext>
                    </c:extLst>
                    <c:numCache>
                      <c:formatCode>General</c:formatCode>
                      <c:ptCount val="14"/>
                      <c:pt idx="0">
                        <c:v>159</c:v>
                      </c:pt>
                      <c:pt idx="1">
                        <c:v>219</c:v>
                      </c:pt>
                      <c:pt idx="2">
                        <c:v>282</c:v>
                      </c:pt>
                      <c:pt idx="3">
                        <c:v>381</c:v>
                      </c:pt>
                      <c:pt idx="4">
                        <c:v>425</c:v>
                      </c:pt>
                      <c:pt idx="5">
                        <c:v>481</c:v>
                      </c:pt>
                      <c:pt idx="6">
                        <c:v>621</c:v>
                      </c:pt>
                      <c:pt idx="7">
                        <c:v>728</c:v>
                      </c:pt>
                      <c:pt idx="8">
                        <c:v>926</c:v>
                      </c:pt>
                      <c:pt idx="9">
                        <c:v>1055</c:v>
                      </c:pt>
                      <c:pt idx="10">
                        <c:v>1164</c:v>
                      </c:pt>
                      <c:pt idx="11">
                        <c:v>1230</c:v>
                      </c:pt>
                      <c:pt idx="12">
                        <c:v>1412</c:v>
                      </c:pt>
                      <c:pt idx="13">
                        <c:v>1556</c:v>
                      </c:pt>
                    </c:numCache>
                  </c:numRef>
                </c:val>
                <c:smooth val="0"/>
                <c:extLst xmlns:c15="http://schemas.microsoft.com/office/drawing/2012/chart">
                  <c:ext xmlns:c16="http://schemas.microsoft.com/office/drawing/2014/chart" uri="{C3380CC4-5D6E-409C-BE32-E72D297353CC}">
                    <c16:uniqueId val="{0000001C-F9D5-4137-B53A-98DCFC6A6142}"/>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'All #'!$BG$25</c15:sqref>
                        </c15:formulaRef>
                      </c:ext>
                    </c:extLst>
                    <c:strCache>
                      <c:ptCount val="1"/>
                      <c:pt idx="0">
                        <c:v>Arizona</c:v>
                      </c:pt>
                    </c:strCache>
                  </c:strRef>
                </c:tx>
                <c:spPr>
                  <a:ln w="28575" cap="rnd">
                    <a:solidFill>
                      <a:schemeClr val="accent4">
                        <a:lumMod val="8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#'!$BH$25:$CO$25</c15:sqref>
                        </c15:fullRef>
                        <c15:formulaRef>
                          <c15:sqref>('All #'!$BH$25,'All #'!$CB$25:$CO$25)</c15:sqref>
                        </c15:formulaRef>
                      </c:ext>
                    </c:extLst>
                    <c:numCache>
                      <c:formatCode>General</c:formatCode>
                      <c:ptCount val="14"/>
                      <c:pt idx="0">
                        <c:v>45</c:v>
                      </c:pt>
                      <c:pt idx="1">
                        <c:v>68</c:v>
                      </c:pt>
                      <c:pt idx="2">
                        <c:v>104</c:v>
                      </c:pt>
                      <c:pt idx="3">
                        <c:v>152</c:v>
                      </c:pt>
                      <c:pt idx="4">
                        <c:v>235</c:v>
                      </c:pt>
                      <c:pt idx="5">
                        <c:v>326</c:v>
                      </c:pt>
                      <c:pt idx="6">
                        <c:v>401</c:v>
                      </c:pt>
                      <c:pt idx="7">
                        <c:v>508</c:v>
                      </c:pt>
                      <c:pt idx="8">
                        <c:v>665</c:v>
                      </c:pt>
                      <c:pt idx="9">
                        <c:v>773</c:v>
                      </c:pt>
                      <c:pt idx="10">
                        <c:v>919</c:v>
                      </c:pt>
                      <c:pt idx="11">
                        <c:v>1157</c:v>
                      </c:pt>
                      <c:pt idx="12">
                        <c:v>1289</c:v>
                      </c:pt>
                      <c:pt idx="13">
                        <c:v>1530</c:v>
                      </c:pt>
                    </c:numCache>
                  </c:numRef>
                </c:val>
                <c:smooth val="0"/>
                <c:extLst xmlns:c15="http://schemas.microsoft.com/office/drawing/2012/chart">
                  <c:ext xmlns:c16="http://schemas.microsoft.com/office/drawing/2014/chart" uri="{C3380CC4-5D6E-409C-BE32-E72D297353CC}">
                    <c16:uniqueId val="{0000001D-F9D5-4137-B53A-98DCFC6A6142}"/>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'All #'!$BG$30</c15:sqref>
                        </c15:formulaRef>
                      </c:ext>
                    </c:extLst>
                    <c:strCache>
                      <c:ptCount val="1"/>
                      <c:pt idx="0">
                        <c:v>Mississippi</c:v>
                      </c:pt>
                    </c:strCache>
                  </c:strRef>
                </c:tx>
                <c:spPr>
                  <a:ln w="28575" cap="rnd">
                    <a:solidFill>
                      <a:schemeClr val="accent3">
                        <a:lumMod val="60000"/>
                        <a:lumOff val="4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#'!$BH$30:$CO$30</c15:sqref>
                        </c15:fullRef>
                        <c15:formulaRef>
                          <c15:sqref>('All #'!$BH$30,'All #'!$CB$30:$CO$30)</c15:sqref>
                        </c15:formulaRef>
                      </c:ext>
                    </c:extLst>
                    <c:numCache>
                      <c:formatCode>General</c:formatCode>
                      <c:ptCount val="14"/>
                      <c:pt idx="0">
                        <c:v>50</c:v>
                      </c:pt>
                      <c:pt idx="1">
                        <c:v>80</c:v>
                      </c:pt>
                      <c:pt idx="2">
                        <c:v>140</c:v>
                      </c:pt>
                      <c:pt idx="3">
                        <c:v>207</c:v>
                      </c:pt>
                      <c:pt idx="4">
                        <c:v>249</c:v>
                      </c:pt>
                      <c:pt idx="5">
                        <c:v>320</c:v>
                      </c:pt>
                      <c:pt idx="6">
                        <c:v>377</c:v>
                      </c:pt>
                      <c:pt idx="7">
                        <c:v>485</c:v>
                      </c:pt>
                      <c:pt idx="8">
                        <c:v>579</c:v>
                      </c:pt>
                      <c:pt idx="9">
                        <c:v>663</c:v>
                      </c:pt>
                      <c:pt idx="10">
                        <c:v>759</c:v>
                      </c:pt>
                      <c:pt idx="11">
                        <c:v>847</c:v>
                      </c:pt>
                      <c:pt idx="12">
                        <c:v>937</c:v>
                      </c:pt>
                      <c:pt idx="13">
                        <c:v>1073</c:v>
                      </c:pt>
                    </c:numCache>
                  </c:numRef>
                </c:val>
                <c:smooth val="0"/>
                <c:extLst xmlns:c15="http://schemas.microsoft.com/office/drawing/2012/chart">
                  <c:ext xmlns:c16="http://schemas.microsoft.com/office/drawing/2014/chart" uri="{C3380CC4-5D6E-409C-BE32-E72D297353CC}">
                    <c16:uniqueId val="{0000001E-F9D5-4137-B53A-98DCFC6A6142}"/>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'All #'!$BG$31</c15:sqref>
                        </c15:formulaRef>
                      </c:ext>
                    </c:extLst>
                    <c:strCache>
                      <c:ptCount val="1"/>
                      <c:pt idx="0">
                        <c:v>Utah</c:v>
                      </c:pt>
                    </c:strCache>
                  </c:strRef>
                </c:tx>
                <c:spPr>
                  <a:ln w="28575" cap="rnd">
                    <a:solidFill>
                      <a:schemeClr val="accent4">
                        <a:lumMod val="60000"/>
                        <a:lumOff val="4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#'!$BH$31:$CO$31</c15:sqref>
                        </c15:fullRef>
                        <c15:formulaRef>
                          <c15:sqref>('All #'!$BH$31,'All #'!$CB$31:$CO$31)</c15:sqref>
                        </c15:formulaRef>
                      </c:ext>
                    </c:extLst>
                    <c:numCache>
                      <c:formatCode>General</c:formatCode>
                      <c:ptCount val="14"/>
                      <c:pt idx="0">
                        <c:v>62</c:v>
                      </c:pt>
                      <c:pt idx="1">
                        <c:v>95</c:v>
                      </c:pt>
                      <c:pt idx="2">
                        <c:v>118</c:v>
                      </c:pt>
                      <c:pt idx="3">
                        <c:v>162</c:v>
                      </c:pt>
                      <c:pt idx="4">
                        <c:v>257</c:v>
                      </c:pt>
                      <c:pt idx="5">
                        <c:v>298</c:v>
                      </c:pt>
                      <c:pt idx="6">
                        <c:v>340</c:v>
                      </c:pt>
                      <c:pt idx="7">
                        <c:v>396</c:v>
                      </c:pt>
                      <c:pt idx="8">
                        <c:v>472</c:v>
                      </c:pt>
                      <c:pt idx="9">
                        <c:v>602</c:v>
                      </c:pt>
                      <c:pt idx="10">
                        <c:v>720</c:v>
                      </c:pt>
                      <c:pt idx="11">
                        <c:v>804</c:v>
                      </c:pt>
                      <c:pt idx="12">
                        <c:v>888</c:v>
                      </c:pt>
                      <c:pt idx="13">
                        <c:v>888</c:v>
                      </c:pt>
                    </c:numCache>
                  </c:numRef>
                </c:val>
                <c:smooth val="0"/>
                <c:extLst xmlns:c15="http://schemas.microsoft.com/office/drawing/2012/chart">
                  <c:ext xmlns:c16="http://schemas.microsoft.com/office/drawing/2014/chart" uri="{C3380CC4-5D6E-409C-BE32-E72D297353CC}">
                    <c16:uniqueId val="{0000001F-F9D5-4137-B53A-98DCFC6A6142}"/>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'All #'!$BG$32</c15:sqref>
                        </c15:formulaRef>
                      </c:ext>
                    </c:extLst>
                    <c:strCache>
                      <c:ptCount val="1"/>
                      <c:pt idx="0">
                        <c:v>Oregon</c:v>
                      </c:pt>
                    </c:strCache>
                  </c:strRef>
                </c:tx>
                <c:spPr>
                  <a:ln w="28575" cap="rnd">
                    <a:solidFill>
                      <a:schemeClr val="accent5">
                        <a:lumMod val="60000"/>
                        <a:lumOff val="4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#'!$BH$32:$CO$32</c15:sqref>
                        </c15:fullRef>
                        <c15:formulaRef>
                          <c15:sqref>('All #'!$BH$32,'All #'!$CB$32:$CO$32)</c15:sqref>
                        </c15:formulaRef>
                      </c:ext>
                    </c:extLst>
                    <c:numCache>
                      <c:formatCode>General</c:formatCode>
                      <c:ptCount val="14"/>
                      <c:pt idx="0">
                        <c:v>88</c:v>
                      </c:pt>
                      <c:pt idx="1">
                        <c:v>114</c:v>
                      </c:pt>
                      <c:pt idx="2">
                        <c:v>137</c:v>
                      </c:pt>
                      <c:pt idx="3">
                        <c:v>161</c:v>
                      </c:pt>
                      <c:pt idx="4">
                        <c:v>191</c:v>
                      </c:pt>
                      <c:pt idx="5">
                        <c:v>210</c:v>
                      </c:pt>
                      <c:pt idx="6">
                        <c:v>266</c:v>
                      </c:pt>
                      <c:pt idx="7">
                        <c:v>316</c:v>
                      </c:pt>
                      <c:pt idx="8">
                        <c:v>416</c:v>
                      </c:pt>
                      <c:pt idx="9">
                        <c:v>479</c:v>
                      </c:pt>
                      <c:pt idx="10">
                        <c:v>548</c:v>
                      </c:pt>
                      <c:pt idx="11">
                        <c:v>606</c:v>
                      </c:pt>
                      <c:pt idx="12">
                        <c:v>690</c:v>
                      </c:pt>
                      <c:pt idx="13">
                        <c:v>736</c:v>
                      </c:pt>
                    </c:numCache>
                  </c:numRef>
                </c:val>
                <c:smooth val="0"/>
                <c:extLst xmlns:c15="http://schemas.microsoft.com/office/drawing/2012/chart">
                  <c:ext xmlns:c16="http://schemas.microsoft.com/office/drawing/2014/chart" uri="{C3380CC4-5D6E-409C-BE32-E72D297353CC}">
                    <c16:uniqueId val="{00000020-F9D5-4137-B53A-98DCFC6A6142}"/>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'All #'!$BG$33</c15:sqref>
                        </c15:formulaRef>
                      </c:ext>
                    </c:extLst>
                    <c:strCache>
                      <c:ptCount val="1"/>
                      <c:pt idx="0">
                        <c:v>Oklahoma</c:v>
                      </c:pt>
                    </c:strCache>
                  </c:strRef>
                </c:tx>
                <c:spPr>
                  <a:ln w="28575" cap="rnd">
                    <a:solidFill>
                      <a:schemeClr val="accent6">
                        <a:lumMod val="60000"/>
                        <a:lumOff val="4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#'!$BH$33:$CO$33</c15:sqref>
                        </c15:fullRef>
                        <c15:formulaRef>
                          <c15:sqref>('All #'!$BH$33,'All #'!$CB$33:$CO$33)</c15:sqref>
                        </c15:formulaRef>
                      </c:ext>
                    </c:extLst>
                    <c:numCache>
                      <c:formatCode>General</c:formatCode>
                      <c:ptCount val="14"/>
                      <c:pt idx="0">
                        <c:v>44</c:v>
                      </c:pt>
                      <c:pt idx="1">
                        <c:v>49</c:v>
                      </c:pt>
                      <c:pt idx="2">
                        <c:v>53</c:v>
                      </c:pt>
                      <c:pt idx="3">
                        <c:v>67</c:v>
                      </c:pt>
                      <c:pt idx="4">
                        <c:v>81</c:v>
                      </c:pt>
                      <c:pt idx="5">
                        <c:v>106</c:v>
                      </c:pt>
                      <c:pt idx="6">
                        <c:v>164</c:v>
                      </c:pt>
                      <c:pt idx="7">
                        <c:v>248</c:v>
                      </c:pt>
                      <c:pt idx="8">
                        <c:v>322</c:v>
                      </c:pt>
                      <c:pt idx="9">
                        <c:v>377</c:v>
                      </c:pt>
                      <c:pt idx="10">
                        <c:v>429</c:v>
                      </c:pt>
                      <c:pt idx="11">
                        <c:v>481</c:v>
                      </c:pt>
                      <c:pt idx="12">
                        <c:v>568</c:v>
                      </c:pt>
                      <c:pt idx="13">
                        <c:v>721</c:v>
                      </c:pt>
                    </c:numCache>
                  </c:numRef>
                </c:val>
                <c:smooth val="0"/>
                <c:extLst xmlns:c15="http://schemas.microsoft.com/office/drawing/2012/chart">
                  <c:ext xmlns:c16="http://schemas.microsoft.com/office/drawing/2014/chart" uri="{C3380CC4-5D6E-409C-BE32-E72D297353CC}">
                    <c16:uniqueId val="{00000021-F9D5-4137-B53A-98DCFC6A6142}"/>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'All #'!$BG$34</c15:sqref>
                        </c15:formulaRef>
                      </c:ext>
                    </c:extLst>
                    <c:strCache>
                      <c:ptCount val="1"/>
                      <c:pt idx="0">
                        <c:v>Minnesota</c:v>
                      </c:pt>
                    </c:strCache>
                  </c:strRef>
                </c:tx>
                <c:spPr>
                  <a:ln w="28575" cap="rnd">
                    <a:solidFill>
                      <a:schemeClr val="accent1">
                        <a:lumMod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#'!$BH$34:$CO$34</c15:sqref>
                        </c15:fullRef>
                        <c15:formulaRef>
                          <c15:sqref>('All #'!$BH$34,'All #'!$CB$34:$CO$34)</c15:sqref>
                        </c15:formulaRef>
                      </c:ext>
                    </c:extLst>
                    <c:numCache>
                      <c:formatCode>General</c:formatCode>
                      <c:ptCount val="14"/>
                      <c:pt idx="0">
                        <c:v>89</c:v>
                      </c:pt>
                      <c:pt idx="1">
                        <c:v>113</c:v>
                      </c:pt>
                      <c:pt idx="2">
                        <c:v>134</c:v>
                      </c:pt>
                      <c:pt idx="3">
                        <c:v>167</c:v>
                      </c:pt>
                      <c:pt idx="4">
                        <c:v>234</c:v>
                      </c:pt>
                      <c:pt idx="5">
                        <c:v>261</c:v>
                      </c:pt>
                      <c:pt idx="6">
                        <c:v>286</c:v>
                      </c:pt>
                      <c:pt idx="7">
                        <c:v>344</c:v>
                      </c:pt>
                      <c:pt idx="8">
                        <c:v>396</c:v>
                      </c:pt>
                      <c:pt idx="9">
                        <c:v>441</c:v>
                      </c:pt>
                      <c:pt idx="10">
                        <c:v>503</c:v>
                      </c:pt>
                      <c:pt idx="11">
                        <c:v>576</c:v>
                      </c:pt>
                      <c:pt idx="12">
                        <c:v>629</c:v>
                      </c:pt>
                      <c:pt idx="13">
                        <c:v>689</c:v>
                      </c:pt>
                    </c:numCache>
                  </c:numRef>
                </c:val>
                <c:smooth val="0"/>
                <c:extLst xmlns:c15="http://schemas.microsoft.com/office/drawing/2012/chart">
                  <c:ext xmlns:c16="http://schemas.microsoft.com/office/drawing/2014/chart" uri="{C3380CC4-5D6E-409C-BE32-E72D297353CC}">
                    <c16:uniqueId val="{00000022-F9D5-4137-B53A-98DCFC6A6142}"/>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'All #'!$BG$36</c15:sqref>
                        </c15:formulaRef>
                      </c:ext>
                    </c:extLst>
                    <c:strCache>
                      <c:ptCount val="1"/>
                      <c:pt idx="0">
                        <c:v>Arkansas</c:v>
                      </c:pt>
                    </c:strCache>
                  </c:strRef>
                </c:tx>
                <c:spPr>
                  <a:ln w="28575" cap="rnd">
                    <a:solidFill>
                      <a:schemeClr val="accent3">
                        <a:lumMod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#'!$BH$36:$CO$36</c15:sqref>
                        </c15:fullRef>
                        <c15:formulaRef>
                          <c15:sqref>('All #'!$BH$36,'All #'!$CB$36:$CO$36)</c15:sqref>
                        </c15:formulaRef>
                      </c:ext>
                    </c:extLst>
                    <c:numCache>
                      <c:formatCode>General</c:formatCode>
                      <c:ptCount val="14"/>
                      <c:pt idx="0">
                        <c:v>62</c:v>
                      </c:pt>
                      <c:pt idx="1">
                        <c:v>100</c:v>
                      </c:pt>
                      <c:pt idx="2">
                        <c:v>122</c:v>
                      </c:pt>
                      <c:pt idx="3">
                        <c:v>165</c:v>
                      </c:pt>
                      <c:pt idx="4">
                        <c:v>192</c:v>
                      </c:pt>
                      <c:pt idx="5">
                        <c:v>219</c:v>
                      </c:pt>
                      <c:pt idx="6">
                        <c:v>280</c:v>
                      </c:pt>
                      <c:pt idx="7">
                        <c:v>335</c:v>
                      </c:pt>
                      <c:pt idx="8">
                        <c:v>381</c:v>
                      </c:pt>
                      <c:pt idx="9">
                        <c:v>409</c:v>
                      </c:pt>
                      <c:pt idx="10">
                        <c:v>426</c:v>
                      </c:pt>
                      <c:pt idx="11">
                        <c:v>473</c:v>
                      </c:pt>
                      <c:pt idx="12">
                        <c:v>523</c:v>
                      </c:pt>
                      <c:pt idx="13">
                        <c:v>584</c:v>
                      </c:pt>
                    </c:numCache>
                  </c:numRef>
                </c:val>
                <c:smooth val="0"/>
                <c:extLst xmlns:c15="http://schemas.microsoft.com/office/drawing/2012/chart">
                  <c:ext xmlns:c16="http://schemas.microsoft.com/office/drawing/2014/chart" uri="{C3380CC4-5D6E-409C-BE32-E72D297353CC}">
                    <c16:uniqueId val="{00000023-F9D5-4137-B53A-98DCFC6A6142}"/>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'All #'!$BG$37</c15:sqref>
                        </c15:formulaRef>
                      </c:ext>
                    </c:extLst>
                    <c:strCache>
                      <c:ptCount val="1"/>
                      <c:pt idx="0">
                        <c:v>Idaho</c:v>
                      </c:pt>
                    </c:strCache>
                  </c:strRef>
                </c:tx>
                <c:spPr>
                  <a:ln w="28575" cap="rnd">
                    <a:solidFill>
                      <a:schemeClr val="accent4">
                        <a:lumMod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#'!$BH$37:$CO$37</c15:sqref>
                        </c15:fullRef>
                        <c15:formulaRef>
                          <c15:sqref>('All #'!$BH$37,'All #'!$CB$37:$CO$37)</c15:sqref>
                        </c15:formulaRef>
                      </c:ext>
                    </c:extLst>
                    <c:numCache>
                      <c:formatCode>General</c:formatCode>
                      <c:ptCount val="14"/>
                      <c:pt idx="0">
                        <c:v>23</c:v>
                      </c:pt>
                      <c:pt idx="1">
                        <c:v>36</c:v>
                      </c:pt>
                      <c:pt idx="2">
                        <c:v>42</c:v>
                      </c:pt>
                      <c:pt idx="3">
                        <c:v>42</c:v>
                      </c:pt>
                      <c:pt idx="4">
                        <c:v>68</c:v>
                      </c:pt>
                      <c:pt idx="5">
                        <c:v>81</c:v>
                      </c:pt>
                      <c:pt idx="6">
                        <c:v>91</c:v>
                      </c:pt>
                      <c:pt idx="7">
                        <c:v>146</c:v>
                      </c:pt>
                      <c:pt idx="8">
                        <c:v>205</c:v>
                      </c:pt>
                      <c:pt idx="9">
                        <c:v>234</c:v>
                      </c:pt>
                      <c:pt idx="10">
                        <c:v>281</c:v>
                      </c:pt>
                      <c:pt idx="11">
                        <c:v>340</c:v>
                      </c:pt>
                      <c:pt idx="12">
                        <c:v>515</c:v>
                      </c:pt>
                      <c:pt idx="13">
                        <c:v>566</c:v>
                      </c:pt>
                    </c:numCache>
                  </c:numRef>
                </c:val>
                <c:smooth val="0"/>
                <c:extLst xmlns:c15="http://schemas.microsoft.com/office/drawing/2012/chart">
                  <c:ext xmlns:c16="http://schemas.microsoft.com/office/drawing/2014/chart" uri="{C3380CC4-5D6E-409C-BE32-E72D297353CC}">
                    <c16:uniqueId val="{00000024-F9D5-4137-B53A-98DCFC6A6142}"/>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'All #'!$BG$38</c15:sqref>
                        </c15:formulaRef>
                      </c:ext>
                    </c:extLst>
                    <c:strCache>
                      <c:ptCount val="1"/>
                      <c:pt idx="0">
                        <c:v>District of Columbia</c:v>
                      </c:pt>
                    </c:strCache>
                  </c:strRef>
                </c:tx>
                <c:spPr>
                  <a:ln w="28575" cap="rnd">
                    <a:solidFill>
                      <a:schemeClr val="accent5">
                        <a:lumMod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#'!$BH$38:$CO$38</c15:sqref>
                        </c15:fullRef>
                        <c15:formulaRef>
                          <c15:sqref>('All #'!$BH$38,'All #'!$CB$38:$CO$38)</c15:sqref>
                        </c15:formulaRef>
                      </c:ext>
                    </c:extLst>
                    <c:numCache>
                      <c:formatCode>General</c:formatCode>
                      <c:ptCount val="14"/>
                      <c:pt idx="0">
                        <c:v>71</c:v>
                      </c:pt>
                      <c:pt idx="1">
                        <c:v>77</c:v>
                      </c:pt>
                      <c:pt idx="2">
                        <c:v>0</c:v>
                      </c:pt>
                      <c:pt idx="3">
                        <c:v>102</c:v>
                      </c:pt>
                      <c:pt idx="4">
                        <c:v>120</c:v>
                      </c:pt>
                      <c:pt idx="5">
                        <c:v>141</c:v>
                      </c:pt>
                      <c:pt idx="6">
                        <c:v>187</c:v>
                      </c:pt>
                      <c:pt idx="7">
                        <c:v>231</c:v>
                      </c:pt>
                      <c:pt idx="8">
                        <c:v>271</c:v>
                      </c:pt>
                      <c:pt idx="9">
                        <c:v>304</c:v>
                      </c:pt>
                      <c:pt idx="10">
                        <c:v>342</c:v>
                      </c:pt>
                      <c:pt idx="11">
                        <c:v>401</c:v>
                      </c:pt>
                      <c:pt idx="12">
                        <c:v>495</c:v>
                      </c:pt>
                      <c:pt idx="13">
                        <c:v>586</c:v>
                      </c:pt>
                    </c:numCache>
                  </c:numRef>
                </c:val>
                <c:smooth val="0"/>
                <c:extLst xmlns:c15="http://schemas.microsoft.com/office/drawing/2012/chart">
                  <c:ext xmlns:c16="http://schemas.microsoft.com/office/drawing/2014/chart" uri="{C3380CC4-5D6E-409C-BE32-E72D297353CC}">
                    <c16:uniqueId val="{00000025-F9D5-4137-B53A-98DCFC6A6142}"/>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'All #'!$BG$40</c15:sqref>
                        </c15:formulaRef>
                      </c:ext>
                    </c:extLst>
                    <c:strCache>
                      <c:ptCount val="1"/>
                      <c:pt idx="0">
                        <c:v>Rhode Island</c:v>
                      </c:pt>
                    </c:strCache>
                  </c:strRef>
                </c:tx>
                <c:spPr>
                  <a:ln w="28575" cap="rnd">
                    <a:solidFill>
                      <a:schemeClr val="accent1">
                        <a:lumMod val="70000"/>
                        <a:lumOff val="3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#'!$BH$40:$CO$40</c15:sqref>
                        </c15:fullRef>
                        <c15:formulaRef>
                          <c15:sqref>('All #'!$BH$40,'All #'!$CB$40:$CO$40)</c15:sqref>
                        </c15:formulaRef>
                      </c:ext>
                    </c:extLst>
                    <c:numCache>
                      <c:formatCode>General</c:formatCode>
                      <c:ptCount val="14"/>
                      <c:pt idx="0">
                        <c:v>44</c:v>
                      </c:pt>
                      <c:pt idx="1">
                        <c:v>54</c:v>
                      </c:pt>
                      <c:pt idx="2">
                        <c:v>66</c:v>
                      </c:pt>
                      <c:pt idx="3">
                        <c:v>83</c:v>
                      </c:pt>
                      <c:pt idx="4">
                        <c:v>106</c:v>
                      </c:pt>
                      <c:pt idx="5">
                        <c:v>124</c:v>
                      </c:pt>
                      <c:pt idx="6">
                        <c:v>132</c:v>
                      </c:pt>
                      <c:pt idx="7">
                        <c:v>165</c:v>
                      </c:pt>
                      <c:pt idx="8">
                        <c:v>203</c:v>
                      </c:pt>
                      <c:pt idx="9">
                        <c:v>239</c:v>
                      </c:pt>
                      <c:pt idx="10">
                        <c:v>294</c:v>
                      </c:pt>
                      <c:pt idx="11">
                        <c:v>408</c:v>
                      </c:pt>
                      <c:pt idx="12">
                        <c:v>488</c:v>
                      </c:pt>
                      <c:pt idx="13">
                        <c:v>566</c:v>
                      </c:pt>
                    </c:numCache>
                  </c:numRef>
                </c:val>
                <c:smooth val="0"/>
                <c:extLst xmlns:c15="http://schemas.microsoft.com/office/drawing/2012/chart">
                  <c:ext xmlns:c16="http://schemas.microsoft.com/office/drawing/2014/chart" uri="{C3380CC4-5D6E-409C-BE32-E72D297353CC}">
                    <c16:uniqueId val="{00000026-F9D5-4137-B53A-98DCFC6A6142}"/>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'All #'!$BG$42</c15:sqref>
                        </c15:formulaRef>
                      </c:ext>
                    </c:extLst>
                    <c:strCache>
                      <c:ptCount val="1"/>
                      <c:pt idx="0">
                        <c:v>New Hampshire</c:v>
                      </c:pt>
                    </c:strCache>
                  </c:strRef>
                </c:tx>
                <c:spPr>
                  <a:ln w="28575" cap="rnd">
                    <a:solidFill>
                      <a:schemeClr val="accent3">
                        <a:lumMod val="70000"/>
                        <a:lumOff val="3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#'!$BH$42:$CO$42</c15:sqref>
                        </c15:fullRef>
                        <c15:formulaRef>
                          <c15:sqref>('All #'!$BH$42,'All #'!$CB$42:$CO$42)</c15:sqref>
                        </c15:formulaRef>
                      </c:ext>
                    </c:extLst>
                    <c:numCache>
                      <c:formatCode>General</c:formatCode>
                      <c:ptCount val="14"/>
                      <c:pt idx="0">
                        <c:v>42</c:v>
                      </c:pt>
                      <c:pt idx="1">
                        <c:v>53</c:v>
                      </c:pt>
                      <c:pt idx="2">
                        <c:v>61</c:v>
                      </c:pt>
                      <c:pt idx="3">
                        <c:v>73</c:v>
                      </c:pt>
                      <c:pt idx="4">
                        <c:v>101</c:v>
                      </c:pt>
                      <c:pt idx="5">
                        <c:v>101</c:v>
                      </c:pt>
                      <c:pt idx="6">
                        <c:v>108</c:v>
                      </c:pt>
                      <c:pt idx="7">
                        <c:v>137</c:v>
                      </c:pt>
                      <c:pt idx="8">
                        <c:v>158</c:v>
                      </c:pt>
                      <c:pt idx="9">
                        <c:v>187</c:v>
                      </c:pt>
                      <c:pt idx="10">
                        <c:v>214</c:v>
                      </c:pt>
                      <c:pt idx="11">
                        <c:v>314</c:v>
                      </c:pt>
                      <c:pt idx="12">
                        <c:v>357</c:v>
                      </c:pt>
                      <c:pt idx="13">
                        <c:v>357</c:v>
                      </c:pt>
                    </c:numCache>
                  </c:numRef>
                </c:val>
                <c:smooth val="0"/>
                <c:extLst xmlns:c15="http://schemas.microsoft.com/office/drawing/2012/chart">
                  <c:ext xmlns:c16="http://schemas.microsoft.com/office/drawing/2014/chart" uri="{C3380CC4-5D6E-409C-BE32-E72D297353CC}">
                    <c16:uniqueId val="{00000027-F9D5-4137-B53A-98DCFC6A6142}"/>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'All #'!$BG$43</c15:sqref>
                        </c15:formulaRef>
                      </c:ext>
                    </c:extLst>
                    <c:strCache>
                      <c:ptCount val="1"/>
                      <c:pt idx="0">
                        <c:v>Delaware</c:v>
                      </c:pt>
                    </c:strCache>
                  </c:strRef>
                </c:tx>
                <c:spPr>
                  <a:ln w="28575" cap="rnd">
                    <a:solidFill>
                      <a:schemeClr val="accent4">
                        <a:lumMod val="70000"/>
                        <a:lumOff val="3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#'!$BH$43:$CO$43</c15:sqref>
                        </c15:fullRef>
                        <c15:formulaRef>
                          <c15:sqref>('All #'!$BH$43,'All #'!$CB$43:$CO$43)</c15:sqref>
                        </c15:formulaRef>
                      </c:ext>
                    </c:extLst>
                    <c:numCache>
                      <c:formatCode>General</c:formatCode>
                      <c:ptCount val="14"/>
                      <c:pt idx="0">
                        <c:v>30</c:v>
                      </c:pt>
                      <c:pt idx="1">
                        <c:v>39</c:v>
                      </c:pt>
                      <c:pt idx="2">
                        <c:v>45</c:v>
                      </c:pt>
                      <c:pt idx="3">
                        <c:v>56</c:v>
                      </c:pt>
                      <c:pt idx="4">
                        <c:v>68</c:v>
                      </c:pt>
                      <c:pt idx="5">
                        <c:v>104</c:v>
                      </c:pt>
                      <c:pt idx="6">
                        <c:v>119</c:v>
                      </c:pt>
                      <c:pt idx="7">
                        <c:v>130</c:v>
                      </c:pt>
                      <c:pt idx="8">
                        <c:v>163</c:v>
                      </c:pt>
                      <c:pt idx="9">
                        <c:v>214</c:v>
                      </c:pt>
                      <c:pt idx="10">
                        <c:v>232</c:v>
                      </c:pt>
                      <c:pt idx="11">
                        <c:v>264</c:v>
                      </c:pt>
                      <c:pt idx="12">
                        <c:v>319</c:v>
                      </c:pt>
                      <c:pt idx="13">
                        <c:v>368</c:v>
                      </c:pt>
                    </c:numCache>
                  </c:numRef>
                </c:val>
                <c:smooth val="0"/>
                <c:extLst xmlns:c15="http://schemas.microsoft.com/office/drawing/2012/chart">
                  <c:ext xmlns:c16="http://schemas.microsoft.com/office/drawing/2014/chart" uri="{C3380CC4-5D6E-409C-BE32-E72D297353CC}">
                    <c16:uniqueId val="{00000028-F9D5-4137-B53A-98DCFC6A6142}"/>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'All #'!$BG$44</c15:sqref>
                        </c15:formulaRef>
                      </c:ext>
                    </c:extLst>
                    <c:strCache>
                      <c:ptCount val="1"/>
                      <c:pt idx="0">
                        <c:v>Vermont</c:v>
                      </c:pt>
                    </c:strCache>
                  </c:strRef>
                </c:tx>
                <c:spPr>
                  <a:ln w="28575" cap="rnd">
                    <a:solidFill>
                      <a:schemeClr val="accent5">
                        <a:lumMod val="70000"/>
                        <a:lumOff val="3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#'!$BH$44:$CO$44</c15:sqref>
                        </c15:fullRef>
                        <c15:formulaRef>
                          <c15:sqref>('All #'!$BH$44,'All #'!$CB$44:$CO$44)</c15:sqref>
                        </c15:formulaRef>
                      </c:ext>
                    </c:extLst>
                    <c:numCache>
                      <c:formatCode>General</c:formatCode>
                      <c:ptCount val="14"/>
                      <c:pt idx="0">
                        <c:v>22</c:v>
                      </c:pt>
                      <c:pt idx="1">
                        <c:v>29</c:v>
                      </c:pt>
                      <c:pt idx="2">
                        <c:v>49</c:v>
                      </c:pt>
                      <c:pt idx="3">
                        <c:v>52</c:v>
                      </c:pt>
                      <c:pt idx="4">
                        <c:v>75</c:v>
                      </c:pt>
                      <c:pt idx="5">
                        <c:v>95</c:v>
                      </c:pt>
                      <c:pt idx="6">
                        <c:v>125</c:v>
                      </c:pt>
                      <c:pt idx="7">
                        <c:v>158</c:v>
                      </c:pt>
                      <c:pt idx="8">
                        <c:v>184</c:v>
                      </c:pt>
                      <c:pt idx="9">
                        <c:v>211</c:v>
                      </c:pt>
                      <c:pt idx="10">
                        <c:v>235</c:v>
                      </c:pt>
                      <c:pt idx="11">
                        <c:v>256</c:v>
                      </c:pt>
                      <c:pt idx="12">
                        <c:v>293</c:v>
                      </c:pt>
                      <c:pt idx="13">
                        <c:v>321</c:v>
                      </c:pt>
                    </c:numCache>
                  </c:numRef>
                </c:val>
                <c:smooth val="0"/>
                <c:extLst xmlns:c15="http://schemas.microsoft.com/office/drawing/2012/chart">
                  <c:ext xmlns:c16="http://schemas.microsoft.com/office/drawing/2014/chart" uri="{C3380CC4-5D6E-409C-BE32-E72D297353CC}">
                    <c16:uniqueId val="{00000029-F9D5-4137-B53A-98DCFC6A6142}"/>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'All #'!$BG$46</c15:sqref>
                        </c15:formulaRef>
                      </c:ext>
                    </c:extLst>
                    <c:strCache>
                      <c:ptCount val="1"/>
                      <c:pt idx="0">
                        <c:v>Maine</c:v>
                      </c:pt>
                    </c:strCache>
                  </c:strRef>
                </c:tx>
                <c:spPr>
                  <a:ln w="28575" cap="rnd">
                    <a:solidFill>
                      <a:schemeClr val="accent1">
                        <a:lumMod val="7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#'!$BH$46:$CO$46</c15:sqref>
                        </c15:fullRef>
                        <c15:formulaRef>
                          <c15:sqref>('All #'!$BH$46,'All #'!$CB$46:$CO$46)</c15:sqref>
                        </c15:formulaRef>
                      </c:ext>
                    </c:extLst>
                    <c:numCache>
                      <c:formatCode>General</c:formatCode>
                      <c:ptCount val="14"/>
                      <c:pt idx="0">
                        <c:v>52</c:v>
                      </c:pt>
                      <c:pt idx="1">
                        <c:v>56</c:v>
                      </c:pt>
                      <c:pt idx="2">
                        <c:v>70</c:v>
                      </c:pt>
                      <c:pt idx="3">
                        <c:v>89</c:v>
                      </c:pt>
                      <c:pt idx="4">
                        <c:v>107</c:v>
                      </c:pt>
                      <c:pt idx="5">
                        <c:v>118</c:v>
                      </c:pt>
                      <c:pt idx="6">
                        <c:v>142</c:v>
                      </c:pt>
                      <c:pt idx="7">
                        <c:v>155</c:v>
                      </c:pt>
                      <c:pt idx="8">
                        <c:v>168</c:v>
                      </c:pt>
                      <c:pt idx="9">
                        <c:v>211</c:v>
                      </c:pt>
                      <c:pt idx="10">
                        <c:v>253</c:v>
                      </c:pt>
                      <c:pt idx="11">
                        <c:v>275</c:v>
                      </c:pt>
                      <c:pt idx="12">
                        <c:v>303</c:v>
                      </c:pt>
                      <c:pt idx="13">
                        <c:v>303</c:v>
                      </c:pt>
                    </c:numCache>
                  </c:numRef>
                </c:val>
                <c:smooth val="0"/>
                <c:extLst xmlns:c15="http://schemas.microsoft.com/office/drawing/2012/chart">
                  <c:ext xmlns:c16="http://schemas.microsoft.com/office/drawing/2014/chart" uri="{C3380CC4-5D6E-409C-BE32-E72D297353CC}">
                    <c16:uniqueId val="{0000002A-F9D5-4137-B53A-98DCFC6A6142}"/>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'All #'!$BG$47</c15:sqref>
                        </c15:formulaRef>
                      </c:ext>
                    </c:extLst>
                    <c:strCache>
                      <c:ptCount val="1"/>
                      <c:pt idx="0">
                        <c:v>Puerto Rico</c:v>
                      </c:pt>
                    </c:strCache>
                  </c:strRef>
                </c:tx>
                <c:spPr>
                  <a:ln w="28575" cap="rnd">
                    <a:solidFill>
                      <a:schemeClr val="accent2">
                        <a:lumMod val="7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#'!$BH$47:$CO$47</c15:sqref>
                        </c15:fullRef>
                        <c15:formulaRef>
                          <c15:sqref>('All #'!$BH$47,'All #'!$CB$47:$CO$47)</c15:sqref>
                        </c15:formulaRef>
                      </c:ext>
                    </c:extLst>
                    <c:numCache>
                      <c:formatCode>General</c:formatCode>
                      <c:ptCount val="14"/>
                      <c:pt idx="0">
                        <c:v>5</c:v>
                      </c:pt>
                      <c:pt idx="1">
                        <c:v>14</c:v>
                      </c:pt>
                      <c:pt idx="2">
                        <c:v>21</c:v>
                      </c:pt>
                      <c:pt idx="3">
                        <c:v>23</c:v>
                      </c:pt>
                      <c:pt idx="4">
                        <c:v>31</c:v>
                      </c:pt>
                      <c:pt idx="5">
                        <c:v>39</c:v>
                      </c:pt>
                      <c:pt idx="6">
                        <c:v>51</c:v>
                      </c:pt>
                      <c:pt idx="7">
                        <c:v>64</c:v>
                      </c:pt>
                      <c:pt idx="8">
                        <c:v>79</c:v>
                      </c:pt>
                      <c:pt idx="9">
                        <c:v>100</c:v>
                      </c:pt>
                      <c:pt idx="10">
                        <c:v>127</c:v>
                      </c:pt>
                      <c:pt idx="11">
                        <c:v>174</c:v>
                      </c:pt>
                      <c:pt idx="12">
                        <c:v>239</c:v>
                      </c:pt>
                      <c:pt idx="13">
                        <c:v>286</c:v>
                      </c:pt>
                    </c:numCache>
                  </c:numRef>
                </c:val>
                <c:smooth val="0"/>
                <c:extLst xmlns:c15="http://schemas.microsoft.com/office/drawing/2012/chart">
                  <c:ext xmlns:c16="http://schemas.microsoft.com/office/drawing/2014/chart" uri="{C3380CC4-5D6E-409C-BE32-E72D297353CC}">
                    <c16:uniqueId val="{0000002B-F9D5-4137-B53A-98DCFC6A6142}"/>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'All #'!$BG$48</c15:sqref>
                        </c15:formulaRef>
                      </c:ext>
                    </c:extLst>
                    <c:strCache>
                      <c:ptCount val="1"/>
                      <c:pt idx="0">
                        <c:v>Montana</c:v>
                      </c:pt>
                    </c:strCache>
                  </c:strRef>
                </c:tx>
                <c:spPr>
                  <a:ln w="28575" cap="rnd">
                    <a:solidFill>
                      <a:schemeClr val="accent3">
                        <a:lumMod val="7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#'!$BH$48:$CO$48</c15:sqref>
                        </c15:fullRef>
                        <c15:formulaRef>
                          <c15:sqref>('All #'!$BH$48,'All #'!$CB$48:$CO$48)</c15:sqref>
                        </c15:formulaRef>
                      </c:ext>
                    </c:extLst>
                    <c:numCache>
                      <c:formatCode>General</c:formatCode>
                      <c:ptCount val="14"/>
                      <c:pt idx="0">
                        <c:v>11</c:v>
                      </c:pt>
                      <c:pt idx="1">
                        <c:v>20</c:v>
                      </c:pt>
                      <c:pt idx="2">
                        <c:v>27</c:v>
                      </c:pt>
                      <c:pt idx="3">
                        <c:v>34</c:v>
                      </c:pt>
                      <c:pt idx="4">
                        <c:v>34</c:v>
                      </c:pt>
                      <c:pt idx="5">
                        <c:v>51</c:v>
                      </c:pt>
                      <c:pt idx="6">
                        <c:v>65</c:v>
                      </c:pt>
                      <c:pt idx="7">
                        <c:v>90</c:v>
                      </c:pt>
                      <c:pt idx="8">
                        <c:v>109</c:v>
                      </c:pt>
                      <c:pt idx="9">
                        <c:v>129</c:v>
                      </c:pt>
                      <c:pt idx="10">
                        <c:v>154</c:v>
                      </c:pt>
                      <c:pt idx="11">
                        <c:v>171</c:v>
                      </c:pt>
                      <c:pt idx="12">
                        <c:v>198</c:v>
                      </c:pt>
                      <c:pt idx="13">
                        <c:v>208</c:v>
                      </c:pt>
                    </c:numCache>
                  </c:numRef>
                </c:val>
                <c:smooth val="0"/>
                <c:extLst xmlns:c15="http://schemas.microsoft.com/office/drawing/2012/chart">
                  <c:ext xmlns:c16="http://schemas.microsoft.com/office/drawing/2014/chart" uri="{C3380CC4-5D6E-409C-BE32-E72D297353CC}">
                    <c16:uniqueId val="{0000002C-F9D5-4137-B53A-98DCFC6A6142}"/>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'All #'!$BG$49</c15:sqref>
                        </c15:formulaRef>
                      </c:ext>
                    </c:extLst>
                    <c:strCache>
                      <c:ptCount val="1"/>
                      <c:pt idx="0">
                        <c:v>Hawaii</c:v>
                      </c:pt>
                    </c:strCache>
                  </c:strRef>
                </c:tx>
                <c:spPr>
                  <a:ln w="28575" cap="rnd">
                    <a:solidFill>
                      <a:schemeClr val="accent4">
                        <a:lumMod val="7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#'!$BH$49:$CO$49</c15:sqref>
                        </c15:fullRef>
                        <c15:formulaRef>
                          <c15:sqref>('All #'!$BH$49,'All #'!$CB$49:$CO$49)</c15:sqref>
                        </c15:formulaRef>
                      </c:ext>
                    </c:extLst>
                    <c:numCache>
                      <c:formatCode>General</c:formatCode>
                      <c:ptCount val="14"/>
                      <c:pt idx="0">
                        <c:v>25</c:v>
                      </c:pt>
                      <c:pt idx="1">
                        <c:v>36</c:v>
                      </c:pt>
                      <c:pt idx="2">
                        <c:v>36</c:v>
                      </c:pt>
                      <c:pt idx="3">
                        <c:v>53</c:v>
                      </c:pt>
                      <c:pt idx="4">
                        <c:v>56</c:v>
                      </c:pt>
                      <c:pt idx="5">
                        <c:v>90</c:v>
                      </c:pt>
                      <c:pt idx="6">
                        <c:v>91</c:v>
                      </c:pt>
                      <c:pt idx="7">
                        <c:v>95</c:v>
                      </c:pt>
                      <c:pt idx="8">
                        <c:v>106</c:v>
                      </c:pt>
                      <c:pt idx="9">
                        <c:v>149</c:v>
                      </c:pt>
                      <c:pt idx="10">
                        <c:v>149</c:v>
                      </c:pt>
                      <c:pt idx="11">
                        <c:v>175</c:v>
                      </c:pt>
                      <c:pt idx="12">
                        <c:v>204</c:v>
                      </c:pt>
                      <c:pt idx="13">
                        <c:v>224</c:v>
                      </c:pt>
                    </c:numCache>
                  </c:numRef>
                </c:val>
                <c:smooth val="0"/>
                <c:extLst xmlns:c15="http://schemas.microsoft.com/office/drawing/2012/chart">
                  <c:ext xmlns:c16="http://schemas.microsoft.com/office/drawing/2014/chart" uri="{C3380CC4-5D6E-409C-BE32-E72D297353CC}">
                    <c16:uniqueId val="{0000002D-F9D5-4137-B53A-98DCFC6A6142}"/>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'All #'!$BG$50</c15:sqref>
                        </c15:formulaRef>
                      </c:ext>
                    </c:extLst>
                    <c:strCache>
                      <c:ptCount val="1"/>
                      <c:pt idx="0">
                        <c:v>West Virginia</c:v>
                      </c:pt>
                    </c:strCache>
                  </c:strRef>
                </c:tx>
                <c:spPr>
                  <a:ln w="28575" cap="rnd">
                    <a:solidFill>
                      <a:schemeClr val="accent5">
                        <a:lumMod val="7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#'!$BH$50:$CO$50</c15:sqref>
                        </c15:fullRef>
                        <c15:formulaRef>
                          <c15:sqref>('All #'!$BH$50,'All #'!$CB$50:$CO$50)</c15:sqref>
                        </c15:formulaRef>
                      </c:ext>
                    </c:extLst>
                    <c:numCache>
                      <c:formatCode>General</c:formatCode>
                      <c:ptCount val="14"/>
                      <c:pt idx="0">
                        <c:v>2</c:v>
                      </c:pt>
                      <c:pt idx="1">
                        <c:v>8</c:v>
                      </c:pt>
                      <c:pt idx="2">
                        <c:v>12</c:v>
                      </c:pt>
                      <c:pt idx="3">
                        <c:v>16</c:v>
                      </c:pt>
                      <c:pt idx="4">
                        <c:v>16</c:v>
                      </c:pt>
                      <c:pt idx="5">
                        <c:v>22</c:v>
                      </c:pt>
                      <c:pt idx="6">
                        <c:v>39</c:v>
                      </c:pt>
                      <c:pt idx="7">
                        <c:v>52</c:v>
                      </c:pt>
                      <c:pt idx="8">
                        <c:v>76</c:v>
                      </c:pt>
                      <c:pt idx="9">
                        <c:v>96</c:v>
                      </c:pt>
                      <c:pt idx="10">
                        <c:v>113</c:v>
                      </c:pt>
                      <c:pt idx="11">
                        <c:v>145</c:v>
                      </c:pt>
                      <c:pt idx="12">
                        <c:v>162</c:v>
                      </c:pt>
                      <c:pt idx="13">
                        <c:v>191</c:v>
                      </c:pt>
                    </c:numCache>
                  </c:numRef>
                </c:val>
                <c:smooth val="0"/>
                <c:extLst xmlns:c15="http://schemas.microsoft.com/office/drawing/2012/chart">
                  <c:ext xmlns:c16="http://schemas.microsoft.com/office/drawing/2014/chart" uri="{C3380CC4-5D6E-409C-BE32-E72D297353CC}">
                    <c16:uniqueId val="{0000002E-F9D5-4137-B53A-98DCFC6A6142}"/>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'All #'!$BG$51</c15:sqref>
                        </c15:formulaRef>
                      </c:ext>
                    </c:extLst>
                    <c:strCache>
                      <c:ptCount val="1"/>
                      <c:pt idx="0">
                        <c:v>Nebraska</c:v>
                      </c:pt>
                    </c:strCache>
                  </c:strRef>
                </c:tx>
                <c:spPr>
                  <a:ln w="28575" cap="rnd">
                    <a:solidFill>
                      <a:schemeClr val="accent6">
                        <a:lumMod val="7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#'!$BH$51:$CO$51</c15:sqref>
                        </c15:fullRef>
                        <c15:formulaRef>
                          <c15:sqref>('All #'!$BH$51,'All #'!$CB$51:$CO$51)</c15:sqref>
                        </c15:formulaRef>
                      </c:ext>
                    </c:extLst>
                    <c:numCache>
                      <c:formatCode>General</c:formatCode>
                      <c:ptCount val="14"/>
                      <c:pt idx="0">
                        <c:v>29</c:v>
                      </c:pt>
                      <c:pt idx="1">
                        <c:v>37</c:v>
                      </c:pt>
                      <c:pt idx="2">
                        <c:v>38</c:v>
                      </c:pt>
                      <c:pt idx="3">
                        <c:v>51</c:v>
                      </c:pt>
                      <c:pt idx="4">
                        <c:v>51</c:v>
                      </c:pt>
                      <c:pt idx="5">
                        <c:v>66</c:v>
                      </c:pt>
                      <c:pt idx="6">
                        <c:v>71</c:v>
                      </c:pt>
                      <c:pt idx="7">
                        <c:v>74</c:v>
                      </c:pt>
                      <c:pt idx="8">
                        <c:v>82</c:v>
                      </c:pt>
                      <c:pt idx="9">
                        <c:v>96</c:v>
                      </c:pt>
                      <c:pt idx="10">
                        <c:v>108</c:v>
                      </c:pt>
                      <c:pt idx="11">
                        <c:v>145</c:v>
                      </c:pt>
                      <c:pt idx="12">
                        <c:v>172</c:v>
                      </c:pt>
                      <c:pt idx="13">
                        <c:v>210</c:v>
                      </c:pt>
                    </c:numCache>
                  </c:numRef>
                </c:val>
                <c:smooth val="0"/>
                <c:extLst xmlns:c15="http://schemas.microsoft.com/office/drawing/2012/chart">
                  <c:ext xmlns:c16="http://schemas.microsoft.com/office/drawing/2014/chart" uri="{C3380CC4-5D6E-409C-BE32-E72D297353CC}">
                    <c16:uniqueId val="{0000002F-F9D5-4137-B53A-98DCFC6A6142}"/>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'All #'!$BG$52</c15:sqref>
                        </c15:formulaRef>
                      </c:ext>
                    </c:extLst>
                    <c:strCache>
                      <c:ptCount val="1"/>
                      <c:pt idx="0">
                        <c:v>Alaska</c:v>
                      </c:pt>
                    </c:strCache>
                  </c:strRef>
                </c:tx>
                <c:spPr>
                  <a:ln w="28575" cap="rnd">
                    <a:solidFill>
                      <a:schemeClr val="accent1">
                        <a:lumMod val="50000"/>
                        <a:lumOff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#'!$BH$52:$CO$52</c15:sqref>
                        </c15:fullRef>
                        <c15:formulaRef>
                          <c15:sqref>('All #'!$BH$52,'All #'!$CB$52:$CO$52)</c15:sqref>
                        </c15:formulaRef>
                      </c:ext>
                    </c:extLst>
                    <c:numCache>
                      <c:formatCode>General</c:formatCode>
                      <c:ptCount val="14"/>
                      <c:pt idx="0">
                        <c:v>8</c:v>
                      </c:pt>
                      <c:pt idx="1">
                        <c:v>11</c:v>
                      </c:pt>
                      <c:pt idx="2">
                        <c:v>13</c:v>
                      </c:pt>
                      <c:pt idx="3">
                        <c:v>18</c:v>
                      </c:pt>
                      <c:pt idx="4">
                        <c:v>30</c:v>
                      </c:pt>
                      <c:pt idx="5">
                        <c:v>34</c:v>
                      </c:pt>
                      <c:pt idx="6">
                        <c:v>41</c:v>
                      </c:pt>
                      <c:pt idx="7">
                        <c:v>56</c:v>
                      </c:pt>
                      <c:pt idx="8">
                        <c:v>58</c:v>
                      </c:pt>
                      <c:pt idx="9">
                        <c:v>85</c:v>
                      </c:pt>
                      <c:pt idx="10">
                        <c:v>102</c:v>
                      </c:pt>
                      <c:pt idx="11">
                        <c:v>114</c:v>
                      </c:pt>
                      <c:pt idx="12">
                        <c:v>119</c:v>
                      </c:pt>
                      <c:pt idx="13">
                        <c:v>132</c:v>
                      </c:pt>
                    </c:numCache>
                  </c:numRef>
                </c:val>
                <c:smooth val="0"/>
                <c:extLst xmlns:c15="http://schemas.microsoft.com/office/drawing/2012/chart">
                  <c:ext xmlns:c16="http://schemas.microsoft.com/office/drawing/2014/chart" uri="{C3380CC4-5D6E-409C-BE32-E72D297353CC}">
                    <c16:uniqueId val="{00000030-F9D5-4137-B53A-98DCFC6A6142}"/>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'All #'!$BG$53</c15:sqref>
                        </c15:formulaRef>
                      </c:ext>
                    </c:extLst>
                    <c:strCache>
                      <c:ptCount val="1"/>
                      <c:pt idx="0">
                        <c:v>North Dakota</c:v>
                      </c:pt>
                    </c:strCache>
                  </c:strRef>
                </c:tx>
                <c:spPr>
                  <a:ln w="28575" cap="rnd">
                    <a:solidFill>
                      <a:schemeClr val="accent2">
                        <a:lumMod val="50000"/>
                        <a:lumOff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#'!$BH$53:$CO$53</c15:sqref>
                        </c15:fullRef>
                        <c15:formulaRef>
                          <c15:sqref>('All #'!$BH$53,'All #'!$CB$53:$CO$53)</c15:sqref>
                        </c15:formulaRef>
                      </c:ext>
                    </c:extLst>
                    <c:numCache>
                      <c:formatCode>General</c:formatCode>
                      <c:ptCount val="14"/>
                      <c:pt idx="0">
                        <c:v>19</c:v>
                      </c:pt>
                      <c:pt idx="1">
                        <c:v>26</c:v>
                      </c:pt>
                      <c:pt idx="2">
                        <c:v>28</c:v>
                      </c:pt>
                      <c:pt idx="3">
                        <c:v>28</c:v>
                      </c:pt>
                      <c:pt idx="4">
                        <c:v>30</c:v>
                      </c:pt>
                      <c:pt idx="5">
                        <c:v>36</c:v>
                      </c:pt>
                      <c:pt idx="6">
                        <c:v>45</c:v>
                      </c:pt>
                      <c:pt idx="7">
                        <c:v>51</c:v>
                      </c:pt>
                      <c:pt idx="8">
                        <c:v>68</c:v>
                      </c:pt>
                      <c:pt idx="9">
                        <c:v>94</c:v>
                      </c:pt>
                      <c:pt idx="10">
                        <c:v>98</c:v>
                      </c:pt>
                      <c:pt idx="11">
                        <c:v>109</c:v>
                      </c:pt>
                      <c:pt idx="12">
                        <c:v>122</c:v>
                      </c:pt>
                      <c:pt idx="13">
                        <c:v>142</c:v>
                      </c:pt>
                    </c:numCache>
                  </c:numRef>
                </c:val>
                <c:smooth val="0"/>
                <c:extLst xmlns:c15="http://schemas.microsoft.com/office/drawing/2012/chart">
                  <c:ext xmlns:c16="http://schemas.microsoft.com/office/drawing/2014/chart" uri="{C3380CC4-5D6E-409C-BE32-E72D297353CC}">
                    <c16:uniqueId val="{00000031-F9D5-4137-B53A-98DCFC6A6142}"/>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'All #'!$BG$54</c15:sqref>
                        </c15:formulaRef>
                      </c:ext>
                    </c:extLst>
                    <c:strCache>
                      <c:ptCount val="1"/>
                      <c:pt idx="0">
                        <c:v>Wyoming</c:v>
                      </c:pt>
                    </c:strCache>
                  </c:strRef>
                </c:tx>
                <c:spPr>
                  <a:ln w="28575" cap="rnd">
                    <a:solidFill>
                      <a:schemeClr val="accent3">
                        <a:lumMod val="50000"/>
                        <a:lumOff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#'!$BH$54:$CO$54</c15:sqref>
                        </c15:fullRef>
                        <c15:formulaRef>
                          <c15:sqref>('All #'!$BH$54,'All #'!$CB$54:$CO$54)</c15:sqref>
                        </c15:formulaRef>
                      </c:ext>
                    </c:extLst>
                    <c:numCache>
                      <c:formatCode>General</c:formatCode>
                      <c:ptCount val="14"/>
                      <c:pt idx="0">
                        <c:v>18</c:v>
                      </c:pt>
                      <c:pt idx="1">
                        <c:v>21</c:v>
                      </c:pt>
                      <c:pt idx="2">
                        <c:v>23</c:v>
                      </c:pt>
                      <c:pt idx="3">
                        <c:v>26</c:v>
                      </c:pt>
                      <c:pt idx="4">
                        <c:v>26</c:v>
                      </c:pt>
                      <c:pt idx="5">
                        <c:v>29</c:v>
                      </c:pt>
                      <c:pt idx="6">
                        <c:v>44</c:v>
                      </c:pt>
                      <c:pt idx="7">
                        <c:v>53</c:v>
                      </c:pt>
                      <c:pt idx="8">
                        <c:v>70</c:v>
                      </c:pt>
                      <c:pt idx="9">
                        <c:v>82</c:v>
                      </c:pt>
                      <c:pt idx="10">
                        <c:v>86</c:v>
                      </c:pt>
                      <c:pt idx="11">
                        <c:v>94</c:v>
                      </c:pt>
                      <c:pt idx="12">
                        <c:v>109</c:v>
                      </c:pt>
                      <c:pt idx="13">
                        <c:v>130</c:v>
                      </c:pt>
                    </c:numCache>
                  </c:numRef>
                </c:val>
                <c:smooth val="0"/>
                <c:extLst xmlns:c15="http://schemas.microsoft.com/office/drawing/2012/chart">
                  <c:ext xmlns:c16="http://schemas.microsoft.com/office/drawing/2014/chart" uri="{C3380CC4-5D6E-409C-BE32-E72D297353CC}">
                    <c16:uniqueId val="{00000032-F9D5-4137-B53A-98DCFC6A6142}"/>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'All #'!$BG$55</c15:sqref>
                        </c15:formulaRef>
                      </c:ext>
                    </c:extLst>
                    <c:strCache>
                      <c:ptCount val="1"/>
                      <c:pt idx="0">
                        <c:v>South Dakota</c:v>
                      </c:pt>
                    </c:strCache>
                  </c:strRef>
                </c:tx>
                <c:spPr>
                  <a:ln w="28575" cap="rnd">
                    <a:solidFill>
                      <a:schemeClr val="accent4">
                        <a:lumMod val="50000"/>
                        <a:lumOff val="50000"/>
                      </a:schemeClr>
                    </a:solidFill>
                    <a:round/>
                  </a:ln>
                  <a:effectLst/>
                </c:spPr>
                <c:marker>
                  <c:symbol val="none"/>
                </c:marker>
                <c:cat>
                  <c:numRef>
                    <c:extLst>
                      <c:ext xmlns:c15="http://schemas.microsoft.com/office/drawing/2012/chart" uri="{02D57815-91ED-43cb-92C2-25804820EDAC}">
                        <c15:fullRef>
                          <c15:sqref>'All #'!$BH$3:$CO$3</c15:sqref>
                        </c15:fullRef>
                        <c15:formulaRef>
                          <c15:sqref>('All #'!$BH$3,'All #'!$CB$3:$CO$3)</c15:sqref>
                        </c15:formulaRef>
                      </c:ext>
                    </c:extLst>
                    <c:numCache>
                      <c:formatCode>m/d;@</c:formatCode>
                      <c:ptCount val="14"/>
                      <c:pt idx="0">
                        <c:v>43909</c:v>
                      </c:pt>
                      <c:pt idx="1">
                        <c:v>43910</c:v>
                      </c:pt>
                      <c:pt idx="2">
                        <c:v>43911</c:v>
                      </c:pt>
                      <c:pt idx="3">
                        <c:v>43912</c:v>
                      </c:pt>
                      <c:pt idx="4">
                        <c:v>43913</c:v>
                      </c:pt>
                      <c:pt idx="5">
                        <c:v>43914</c:v>
                      </c:pt>
                      <c:pt idx="6">
                        <c:v>43915</c:v>
                      </c:pt>
                      <c:pt idx="7">
                        <c:v>43916</c:v>
                      </c:pt>
                      <c:pt idx="8">
                        <c:v>43917</c:v>
                      </c:pt>
                      <c:pt idx="9">
                        <c:v>43918</c:v>
                      </c:pt>
                      <c:pt idx="10">
                        <c:v>43919</c:v>
                      </c:pt>
                      <c:pt idx="11">
                        <c:v>43920</c:v>
                      </c:pt>
                      <c:pt idx="12">
                        <c:v>43921</c:v>
                      </c:pt>
                      <c:pt idx="13">
                        <c:v>43922</c:v>
                      </c:pt>
                    </c:numCache>
                  </c:numRef>
                </c:cat>
                <c:val>
                  <c:numRef>
                    <c:extLst>
                      <c:ext xmlns:c15="http://schemas.microsoft.com/office/drawing/2012/chart" uri="{02D57815-91ED-43cb-92C2-25804820EDAC}">
                        <c15:fullRef>
                          <c15:sqref>'All #'!$BH$55:$CO$55</c15:sqref>
                        </c15:fullRef>
                        <c15:formulaRef>
                          <c15:sqref>('All #'!$BH$55,'All #'!$CB$55:$CO$55)</c15:sqref>
                        </c15:formulaRef>
                      </c:ext>
                    </c:extLst>
                    <c:numCache>
                      <c:formatCode>General</c:formatCode>
                      <c:ptCount val="14"/>
                      <c:pt idx="0">
                        <c:v>14</c:v>
                      </c:pt>
                      <c:pt idx="1">
                        <c:v>14</c:v>
                      </c:pt>
                      <c:pt idx="2">
                        <c:v>14</c:v>
                      </c:pt>
                      <c:pt idx="3">
                        <c:v>21</c:v>
                      </c:pt>
                      <c:pt idx="4">
                        <c:v>28</c:v>
                      </c:pt>
                      <c:pt idx="5">
                        <c:v>30</c:v>
                      </c:pt>
                      <c:pt idx="6">
                        <c:v>41</c:v>
                      </c:pt>
                      <c:pt idx="7">
                        <c:v>46</c:v>
                      </c:pt>
                      <c:pt idx="8">
                        <c:v>58</c:v>
                      </c:pt>
                      <c:pt idx="9">
                        <c:v>68</c:v>
                      </c:pt>
                      <c:pt idx="10">
                        <c:v>90</c:v>
                      </c:pt>
                      <c:pt idx="11">
                        <c:v>101</c:v>
                      </c:pt>
                      <c:pt idx="12">
                        <c:v>108</c:v>
                      </c:pt>
                      <c:pt idx="13">
                        <c:v>129</c:v>
                      </c:pt>
                    </c:numCache>
                  </c:numRef>
                </c:val>
                <c:smooth val="0"/>
                <c:extLst xmlns:c15="http://schemas.microsoft.com/office/drawing/2012/chart">
                  <c:ext xmlns:c16="http://schemas.microsoft.com/office/drawing/2014/chart" uri="{C3380CC4-5D6E-409C-BE32-E72D297353CC}">
                    <c16:uniqueId val="{00000033-F9D5-4137-B53A-98DCFC6A6142}"/>
                  </c:ext>
                </c:extLst>
              </c15:ser>
            </c15:filteredLineSeries>
          </c:ext>
        </c:extLst>
      </c:lineChart>
      <c:dateAx>
        <c:axId val="786613647"/>
        <c:scaling>
          <c:orientation val="minMax"/>
        </c:scaling>
        <c:delete val="0"/>
        <c:axPos val="b"/>
        <c:numFmt formatCode="m/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249263"/>
        <c:crosses val="autoZero"/>
        <c:auto val="1"/>
        <c:lblOffset val="100"/>
        <c:baseTimeUnit val="days"/>
      </c:dateAx>
      <c:valAx>
        <c:axId val="691249263"/>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613647"/>
        <c:crosses val="autoZero"/>
        <c:crossBetween val="between"/>
      </c:valAx>
      <c:valAx>
        <c:axId val="69126007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335807"/>
        <c:crosses val="max"/>
        <c:crossBetween val="between"/>
      </c:valAx>
      <c:dateAx>
        <c:axId val="787335807"/>
        <c:scaling>
          <c:orientation val="minMax"/>
        </c:scaling>
        <c:delete val="1"/>
        <c:axPos val="b"/>
        <c:numFmt formatCode="m/d;@" sourceLinked="1"/>
        <c:majorTickMark val="out"/>
        <c:minorTickMark val="none"/>
        <c:tickLblPos val="nextTo"/>
        <c:crossAx val="691260079"/>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Total # of US Cases, by State: 3/14 - 4/7</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'III - US Trajectory'!$J$4</c:f>
              <c:strCache>
                <c:ptCount val="1"/>
                <c:pt idx="0">
                  <c:v>New York</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Trajectory'!$K$4:$CI$4</c15:sqref>
                  </c15:fullRef>
                </c:ext>
              </c:extLst>
              <c:f>('III - US Trajectory'!$K$4:$BF$4,'III - US Trajectory'!$BK$4:$CI$4)</c:f>
              <c:numCache>
                <c:formatCode>General</c:formatCode>
                <c:ptCount val="25"/>
                <c:pt idx="0">
                  <c:v>613</c:v>
                </c:pt>
                <c:pt idx="1">
                  <c:v>615</c:v>
                </c:pt>
                <c:pt idx="2">
                  <c:v>967</c:v>
                </c:pt>
                <c:pt idx="3">
                  <c:v>1578</c:v>
                </c:pt>
                <c:pt idx="4">
                  <c:v>3038</c:v>
                </c:pt>
                <c:pt idx="5">
                  <c:v>5704</c:v>
                </c:pt>
                <c:pt idx="6">
                  <c:v>8403</c:v>
                </c:pt>
                <c:pt idx="7">
                  <c:v>11727</c:v>
                </c:pt>
                <c:pt idx="8">
                  <c:v>15800</c:v>
                </c:pt>
                <c:pt idx="9">
                  <c:v>20884</c:v>
                </c:pt>
                <c:pt idx="10">
                  <c:v>25681</c:v>
                </c:pt>
                <c:pt idx="11">
                  <c:v>30841</c:v>
                </c:pt>
                <c:pt idx="12">
                  <c:v>37877</c:v>
                </c:pt>
                <c:pt idx="13">
                  <c:v>44876</c:v>
                </c:pt>
                <c:pt idx="14">
                  <c:v>52410</c:v>
                </c:pt>
                <c:pt idx="15">
                  <c:v>59648</c:v>
                </c:pt>
                <c:pt idx="16">
                  <c:v>66663</c:v>
                </c:pt>
                <c:pt idx="17">
                  <c:v>75833</c:v>
                </c:pt>
                <c:pt idx="18">
                  <c:v>83948</c:v>
                </c:pt>
                <c:pt idx="19">
                  <c:v>92506</c:v>
                </c:pt>
                <c:pt idx="20">
                  <c:v>102987</c:v>
                </c:pt>
                <c:pt idx="21">
                  <c:v>113833</c:v>
                </c:pt>
                <c:pt idx="22">
                  <c:v>123160</c:v>
                </c:pt>
                <c:pt idx="23">
                  <c:v>131815</c:v>
                </c:pt>
                <c:pt idx="24">
                  <c:v>139875</c:v>
                </c:pt>
              </c:numCache>
            </c:numRef>
          </c:val>
          <c:smooth val="0"/>
          <c:extLst>
            <c:ext xmlns:c16="http://schemas.microsoft.com/office/drawing/2014/chart" uri="{C3380CC4-5D6E-409C-BE32-E72D297353CC}">
              <c16:uniqueId val="{00000000-4B26-4E10-AF95-90D7672E69AA}"/>
            </c:ext>
          </c:extLst>
        </c:ser>
        <c:ser>
          <c:idx val="1"/>
          <c:order val="1"/>
          <c:tx>
            <c:strRef>
              <c:f>'III - US Trajectory'!$J$5</c:f>
              <c:strCache>
                <c:ptCount val="1"/>
                <c:pt idx="0">
                  <c:v>New Jersey</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Trajectory'!$K$5:$CI$5</c15:sqref>
                  </c15:fullRef>
                </c:ext>
              </c:extLst>
              <c:f>('III - US Trajectory'!$K$5:$BF$5,'III - US Trajectory'!$BK$5:$CI$5)</c:f>
              <c:numCache>
                <c:formatCode>General</c:formatCode>
                <c:ptCount val="25"/>
                <c:pt idx="0">
                  <c:v>69</c:v>
                </c:pt>
                <c:pt idx="1">
                  <c:v>72</c:v>
                </c:pt>
                <c:pt idx="2">
                  <c:v>176</c:v>
                </c:pt>
                <c:pt idx="3">
                  <c:v>250</c:v>
                </c:pt>
                <c:pt idx="4">
                  <c:v>397</c:v>
                </c:pt>
                <c:pt idx="5">
                  <c:v>741</c:v>
                </c:pt>
                <c:pt idx="6">
                  <c:v>890</c:v>
                </c:pt>
                <c:pt idx="7">
                  <c:v>1327</c:v>
                </c:pt>
                <c:pt idx="8">
                  <c:v>1914</c:v>
                </c:pt>
                <c:pt idx="9">
                  <c:v>2844</c:v>
                </c:pt>
                <c:pt idx="10">
                  <c:v>3675</c:v>
                </c:pt>
                <c:pt idx="11">
                  <c:v>4402</c:v>
                </c:pt>
                <c:pt idx="12">
                  <c:v>6876</c:v>
                </c:pt>
                <c:pt idx="13">
                  <c:v>8825</c:v>
                </c:pt>
                <c:pt idx="14">
                  <c:v>11124</c:v>
                </c:pt>
                <c:pt idx="15">
                  <c:v>13386</c:v>
                </c:pt>
                <c:pt idx="16">
                  <c:v>16636</c:v>
                </c:pt>
                <c:pt idx="17">
                  <c:v>18696</c:v>
                </c:pt>
                <c:pt idx="18">
                  <c:v>22255</c:v>
                </c:pt>
                <c:pt idx="19">
                  <c:v>20724</c:v>
                </c:pt>
                <c:pt idx="20">
                  <c:v>25087</c:v>
                </c:pt>
                <c:pt idx="21">
                  <c:v>30189</c:v>
                </c:pt>
                <c:pt idx="22">
                  <c:v>33684</c:v>
                </c:pt>
                <c:pt idx="23">
                  <c:v>37569</c:v>
                </c:pt>
                <c:pt idx="24">
                  <c:v>44416</c:v>
                </c:pt>
              </c:numCache>
            </c:numRef>
          </c:val>
          <c:smooth val="0"/>
          <c:extLst>
            <c:ext xmlns:c16="http://schemas.microsoft.com/office/drawing/2014/chart" uri="{C3380CC4-5D6E-409C-BE32-E72D297353CC}">
              <c16:uniqueId val="{00000001-4B26-4E10-AF95-90D7672E69AA}"/>
            </c:ext>
          </c:extLst>
        </c:ser>
        <c:ser>
          <c:idx val="2"/>
          <c:order val="2"/>
          <c:tx>
            <c:strRef>
              <c:f>'III - US Trajectory'!$J$6</c:f>
              <c:strCache>
                <c:ptCount val="1"/>
                <c:pt idx="0">
                  <c:v>Michigan</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Trajectory'!$K$6:$CI$6</c15:sqref>
                  </c15:fullRef>
                </c:ext>
              </c:extLst>
              <c:f>('III - US Trajectory'!$K$6:$BF$6,'III - US Trajectory'!$BK$6:$CI$6)</c:f>
              <c:numCache>
                <c:formatCode>General</c:formatCode>
                <c:ptCount val="25"/>
                <c:pt idx="0">
                  <c:v>25</c:v>
                </c:pt>
                <c:pt idx="1">
                  <c:v>32</c:v>
                </c:pt>
                <c:pt idx="2">
                  <c:v>54</c:v>
                </c:pt>
                <c:pt idx="3">
                  <c:v>63</c:v>
                </c:pt>
                <c:pt idx="4">
                  <c:v>119</c:v>
                </c:pt>
                <c:pt idx="5">
                  <c:v>259</c:v>
                </c:pt>
                <c:pt idx="6">
                  <c:v>402</c:v>
                </c:pt>
                <c:pt idx="7">
                  <c:v>540</c:v>
                </c:pt>
                <c:pt idx="8">
                  <c:v>1035</c:v>
                </c:pt>
                <c:pt idx="9">
                  <c:v>1329</c:v>
                </c:pt>
                <c:pt idx="10">
                  <c:v>1793</c:v>
                </c:pt>
                <c:pt idx="11">
                  <c:v>2296</c:v>
                </c:pt>
                <c:pt idx="12">
                  <c:v>2845</c:v>
                </c:pt>
                <c:pt idx="13">
                  <c:v>3634</c:v>
                </c:pt>
                <c:pt idx="14">
                  <c:v>4650</c:v>
                </c:pt>
                <c:pt idx="15">
                  <c:v>5488</c:v>
                </c:pt>
                <c:pt idx="16">
                  <c:v>6498</c:v>
                </c:pt>
                <c:pt idx="17">
                  <c:v>7615</c:v>
                </c:pt>
                <c:pt idx="18">
                  <c:v>9315</c:v>
                </c:pt>
                <c:pt idx="19">
                  <c:v>10565</c:v>
                </c:pt>
                <c:pt idx="20">
                  <c:v>12455</c:v>
                </c:pt>
                <c:pt idx="21">
                  <c:v>13890</c:v>
                </c:pt>
                <c:pt idx="22">
                  <c:v>15286</c:v>
                </c:pt>
                <c:pt idx="23">
                  <c:v>16759</c:v>
                </c:pt>
                <c:pt idx="24">
                  <c:v>18970</c:v>
                </c:pt>
              </c:numCache>
            </c:numRef>
          </c:val>
          <c:smooth val="0"/>
          <c:extLst>
            <c:ext xmlns:c16="http://schemas.microsoft.com/office/drawing/2014/chart" uri="{C3380CC4-5D6E-409C-BE32-E72D297353CC}">
              <c16:uniqueId val="{00000002-4B26-4E10-AF95-90D7672E69AA}"/>
            </c:ext>
          </c:extLst>
        </c:ser>
        <c:ser>
          <c:idx val="3"/>
          <c:order val="3"/>
          <c:tx>
            <c:strRef>
              <c:f>'III - US Trajectory'!$J$7</c:f>
              <c:strCache>
                <c:ptCount val="1"/>
                <c:pt idx="0">
                  <c:v>California</c:v>
                </c:pt>
              </c:strCache>
            </c:strRef>
          </c:tx>
          <c:spPr>
            <a:ln w="22225" cap="rnd">
              <a:solidFill>
                <a:schemeClr val="accent4"/>
              </a:solidFill>
              <a:round/>
            </a:ln>
            <a:effectLst/>
          </c:spPr>
          <c:marker>
            <c:symbol val="x"/>
            <c:size val="6"/>
            <c:spPr>
              <a:noFill/>
              <a:ln w="9525">
                <a:solidFill>
                  <a:schemeClr val="accent4"/>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Trajectory'!$K$7:$CI$7</c15:sqref>
                  </c15:fullRef>
                </c:ext>
              </c:extLst>
              <c:f>('III - US Trajectory'!$K$7:$BF$7,'III - US Trajectory'!$BK$7:$CI$7)</c:f>
              <c:numCache>
                <c:formatCode>General</c:formatCode>
                <c:ptCount val="25"/>
                <c:pt idx="0">
                  <c:v>372</c:v>
                </c:pt>
                <c:pt idx="1">
                  <c:v>373</c:v>
                </c:pt>
                <c:pt idx="2">
                  <c:v>557</c:v>
                </c:pt>
                <c:pt idx="3">
                  <c:v>700</c:v>
                </c:pt>
                <c:pt idx="4">
                  <c:v>828</c:v>
                </c:pt>
                <c:pt idx="5">
                  <c:v>1005</c:v>
                </c:pt>
                <c:pt idx="6">
                  <c:v>1243</c:v>
                </c:pt>
                <c:pt idx="7">
                  <c:v>1405</c:v>
                </c:pt>
                <c:pt idx="8">
                  <c:v>1646</c:v>
                </c:pt>
                <c:pt idx="9">
                  <c:v>2108</c:v>
                </c:pt>
                <c:pt idx="10">
                  <c:v>2538</c:v>
                </c:pt>
                <c:pt idx="11">
                  <c:v>2998</c:v>
                </c:pt>
                <c:pt idx="12">
                  <c:v>3899</c:v>
                </c:pt>
                <c:pt idx="13">
                  <c:v>4657</c:v>
                </c:pt>
                <c:pt idx="14">
                  <c:v>5095</c:v>
                </c:pt>
                <c:pt idx="15">
                  <c:v>5852</c:v>
                </c:pt>
                <c:pt idx="16">
                  <c:v>7138</c:v>
                </c:pt>
                <c:pt idx="17">
                  <c:v>8210</c:v>
                </c:pt>
                <c:pt idx="18">
                  <c:v>9399</c:v>
                </c:pt>
                <c:pt idx="19">
                  <c:v>10773</c:v>
                </c:pt>
                <c:pt idx="20">
                  <c:v>12004</c:v>
                </c:pt>
                <c:pt idx="21">
                  <c:v>12837</c:v>
                </c:pt>
                <c:pt idx="22">
                  <c:v>15034</c:v>
                </c:pt>
                <c:pt idx="23">
                  <c:v>15976</c:v>
                </c:pt>
                <c:pt idx="24">
                  <c:v>17351</c:v>
                </c:pt>
              </c:numCache>
            </c:numRef>
          </c:val>
          <c:smooth val="0"/>
          <c:extLst>
            <c:ext xmlns:c16="http://schemas.microsoft.com/office/drawing/2014/chart" uri="{C3380CC4-5D6E-409C-BE32-E72D297353CC}">
              <c16:uniqueId val="{00000003-4B26-4E10-AF95-90D7672E69AA}"/>
            </c:ext>
          </c:extLst>
        </c:ser>
        <c:ser>
          <c:idx val="4"/>
          <c:order val="4"/>
          <c:tx>
            <c:strRef>
              <c:f>'III - US Trajectory'!$J$8</c:f>
              <c:strCache>
                <c:ptCount val="1"/>
                <c:pt idx="0">
                  <c:v>Massachusetts</c:v>
                </c:pt>
              </c:strCache>
            </c:strRef>
          </c:tx>
          <c:spPr>
            <a:ln w="22225" cap="rnd">
              <a:solidFill>
                <a:schemeClr val="accent5"/>
              </a:solidFill>
              <a:round/>
            </a:ln>
            <a:effectLst/>
          </c:spPr>
          <c:marker>
            <c:symbol val="star"/>
            <c:size val="6"/>
            <c:spPr>
              <a:noFill/>
              <a:ln w="9525">
                <a:solidFill>
                  <a:schemeClr val="accent5"/>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Trajectory'!$K$8:$CI$8</c15:sqref>
                  </c15:fullRef>
                </c:ext>
              </c:extLst>
              <c:f>('III - US Trajectory'!$K$8:$BF$8,'III - US Trajectory'!$BK$8:$CI$8)</c:f>
              <c:numCache>
                <c:formatCode>General</c:formatCode>
                <c:ptCount val="25"/>
                <c:pt idx="0">
                  <c:v>138</c:v>
                </c:pt>
                <c:pt idx="1">
                  <c:v>138</c:v>
                </c:pt>
                <c:pt idx="2">
                  <c:v>187</c:v>
                </c:pt>
                <c:pt idx="3">
                  <c:v>217</c:v>
                </c:pt>
                <c:pt idx="4">
                  <c:v>252</c:v>
                </c:pt>
                <c:pt idx="5">
                  <c:v>328</c:v>
                </c:pt>
                <c:pt idx="6">
                  <c:v>413</c:v>
                </c:pt>
                <c:pt idx="7">
                  <c:v>523</c:v>
                </c:pt>
                <c:pt idx="8">
                  <c:v>640</c:v>
                </c:pt>
                <c:pt idx="9">
                  <c:v>777</c:v>
                </c:pt>
                <c:pt idx="10">
                  <c:v>1159</c:v>
                </c:pt>
                <c:pt idx="11">
                  <c:v>1838</c:v>
                </c:pt>
                <c:pt idx="12">
                  <c:v>2417</c:v>
                </c:pt>
                <c:pt idx="13">
                  <c:v>3240</c:v>
                </c:pt>
                <c:pt idx="14">
                  <c:v>4257</c:v>
                </c:pt>
                <c:pt idx="15">
                  <c:v>4955</c:v>
                </c:pt>
                <c:pt idx="16">
                  <c:v>5752</c:v>
                </c:pt>
                <c:pt idx="17">
                  <c:v>6620</c:v>
                </c:pt>
                <c:pt idx="18">
                  <c:v>7738</c:v>
                </c:pt>
                <c:pt idx="19">
                  <c:v>8684</c:v>
                </c:pt>
                <c:pt idx="20">
                  <c:v>10173</c:v>
                </c:pt>
                <c:pt idx="21">
                  <c:v>11446</c:v>
                </c:pt>
                <c:pt idx="22">
                  <c:v>12268</c:v>
                </c:pt>
                <c:pt idx="23">
                  <c:v>13574</c:v>
                </c:pt>
                <c:pt idx="24">
                  <c:v>15202</c:v>
                </c:pt>
              </c:numCache>
            </c:numRef>
          </c:val>
          <c:smooth val="0"/>
          <c:extLst>
            <c:ext xmlns:c16="http://schemas.microsoft.com/office/drawing/2014/chart" uri="{C3380CC4-5D6E-409C-BE32-E72D297353CC}">
              <c16:uniqueId val="{00000004-4B26-4E10-AF95-90D7672E69AA}"/>
            </c:ext>
          </c:extLst>
        </c:ser>
        <c:ser>
          <c:idx val="5"/>
          <c:order val="5"/>
          <c:tx>
            <c:strRef>
              <c:f>'III - US Trajectory'!$J$9</c:f>
              <c:strCache>
                <c:ptCount val="1"/>
                <c:pt idx="0">
                  <c:v>Florida</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Trajectory'!$K$9:$CI$9</c15:sqref>
                  </c15:fullRef>
                </c:ext>
              </c:extLst>
              <c:f>('III - US Trajectory'!$K$9:$BF$9,'III - US Trajectory'!$BK$9:$CI$9)</c:f>
              <c:numCache>
                <c:formatCode>General</c:formatCode>
                <c:ptCount val="25"/>
                <c:pt idx="0">
                  <c:v>76</c:v>
                </c:pt>
                <c:pt idx="1">
                  <c:v>100</c:v>
                </c:pt>
                <c:pt idx="2">
                  <c:v>101</c:v>
                </c:pt>
                <c:pt idx="3">
                  <c:v>190</c:v>
                </c:pt>
                <c:pt idx="4">
                  <c:v>306</c:v>
                </c:pt>
                <c:pt idx="5">
                  <c:v>331</c:v>
                </c:pt>
                <c:pt idx="6">
                  <c:v>440</c:v>
                </c:pt>
                <c:pt idx="7">
                  <c:v>763</c:v>
                </c:pt>
                <c:pt idx="8">
                  <c:v>1004</c:v>
                </c:pt>
                <c:pt idx="9">
                  <c:v>1227</c:v>
                </c:pt>
                <c:pt idx="10">
                  <c:v>1412</c:v>
                </c:pt>
                <c:pt idx="11">
                  <c:v>1682</c:v>
                </c:pt>
                <c:pt idx="12">
                  <c:v>2357</c:v>
                </c:pt>
                <c:pt idx="13">
                  <c:v>2900</c:v>
                </c:pt>
                <c:pt idx="14">
                  <c:v>3763</c:v>
                </c:pt>
                <c:pt idx="15">
                  <c:v>4246</c:v>
                </c:pt>
                <c:pt idx="16">
                  <c:v>5473</c:v>
                </c:pt>
                <c:pt idx="17">
                  <c:v>6741</c:v>
                </c:pt>
                <c:pt idx="18">
                  <c:v>6956</c:v>
                </c:pt>
                <c:pt idx="19">
                  <c:v>8999</c:v>
                </c:pt>
                <c:pt idx="20">
                  <c:v>10258</c:v>
                </c:pt>
                <c:pt idx="21">
                  <c:v>11544</c:v>
                </c:pt>
                <c:pt idx="22">
                  <c:v>12346</c:v>
                </c:pt>
                <c:pt idx="23">
                  <c:v>13317</c:v>
                </c:pt>
                <c:pt idx="24">
                  <c:v>14545</c:v>
                </c:pt>
              </c:numCache>
            </c:numRef>
          </c:val>
          <c:smooth val="0"/>
          <c:extLst>
            <c:ext xmlns:c16="http://schemas.microsoft.com/office/drawing/2014/chart" uri="{C3380CC4-5D6E-409C-BE32-E72D297353CC}">
              <c16:uniqueId val="{00000005-4B26-4E10-AF95-90D7672E69AA}"/>
            </c:ext>
          </c:extLst>
        </c:ser>
        <c:ser>
          <c:idx val="6"/>
          <c:order val="6"/>
          <c:tx>
            <c:strRef>
              <c:f>'III - US Trajectory'!$J$10</c:f>
              <c:strCache>
                <c:ptCount val="1"/>
                <c:pt idx="0">
                  <c:v>Illinois</c:v>
                </c:pt>
              </c:strCache>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Trajectory'!$K$10:$CI$10</c15:sqref>
                  </c15:fullRef>
                </c:ext>
              </c:extLst>
              <c:f>('III - US Trajectory'!$K$10:$BF$10,'III - US Trajectory'!$BK$10:$CI$10)</c:f>
              <c:numCache>
                <c:formatCode>General</c:formatCode>
                <c:ptCount val="25"/>
                <c:pt idx="0">
                  <c:v>64</c:v>
                </c:pt>
                <c:pt idx="1">
                  <c:v>66</c:v>
                </c:pt>
                <c:pt idx="2">
                  <c:v>83</c:v>
                </c:pt>
                <c:pt idx="3">
                  <c:v>161</c:v>
                </c:pt>
                <c:pt idx="4">
                  <c:v>272</c:v>
                </c:pt>
                <c:pt idx="5">
                  <c:v>422</c:v>
                </c:pt>
                <c:pt idx="6">
                  <c:v>585</c:v>
                </c:pt>
                <c:pt idx="7">
                  <c:v>753</c:v>
                </c:pt>
                <c:pt idx="8">
                  <c:v>1049</c:v>
                </c:pt>
                <c:pt idx="9">
                  <c:v>1285</c:v>
                </c:pt>
                <c:pt idx="10">
                  <c:v>1537</c:v>
                </c:pt>
                <c:pt idx="11">
                  <c:v>1865</c:v>
                </c:pt>
                <c:pt idx="12">
                  <c:v>2538</c:v>
                </c:pt>
                <c:pt idx="13">
                  <c:v>3024</c:v>
                </c:pt>
                <c:pt idx="14">
                  <c:v>3491</c:v>
                </c:pt>
                <c:pt idx="15">
                  <c:v>4596</c:v>
                </c:pt>
                <c:pt idx="16">
                  <c:v>5056</c:v>
                </c:pt>
                <c:pt idx="17">
                  <c:v>5994</c:v>
                </c:pt>
                <c:pt idx="18">
                  <c:v>6980</c:v>
                </c:pt>
                <c:pt idx="19">
                  <c:v>7658</c:v>
                </c:pt>
                <c:pt idx="20">
                  <c:v>8489</c:v>
                </c:pt>
                <c:pt idx="21">
                  <c:v>10299</c:v>
                </c:pt>
                <c:pt idx="22">
                  <c:v>11197</c:v>
                </c:pt>
                <c:pt idx="23">
                  <c:v>12190</c:v>
                </c:pt>
                <c:pt idx="24">
                  <c:v>12271</c:v>
                </c:pt>
              </c:numCache>
            </c:numRef>
          </c:val>
          <c:smooth val="0"/>
          <c:extLst>
            <c:ext xmlns:c16="http://schemas.microsoft.com/office/drawing/2014/chart" uri="{C3380CC4-5D6E-409C-BE32-E72D297353CC}">
              <c16:uniqueId val="{00000006-4B26-4E10-AF95-90D7672E69AA}"/>
            </c:ext>
          </c:extLst>
        </c:ser>
        <c:ser>
          <c:idx val="7"/>
          <c:order val="7"/>
          <c:tx>
            <c:strRef>
              <c:f>'III - US Trajectory'!$J$11</c:f>
              <c:strCache>
                <c:ptCount val="1"/>
                <c:pt idx="0">
                  <c:v>Louisiana</c:v>
                </c:pt>
              </c:strCache>
            </c:strRef>
          </c:tx>
          <c:spPr>
            <a:ln w="22225" cap="rnd">
              <a:solidFill>
                <a:schemeClr val="accent2">
                  <a:lumMod val="60000"/>
                </a:schemeClr>
              </a:solidFill>
              <a:round/>
            </a:ln>
            <a:effectLst/>
          </c:spPr>
          <c:marker>
            <c:symbol val="dot"/>
            <c:size val="6"/>
            <c:spPr>
              <a:solidFill>
                <a:schemeClr val="accent2">
                  <a:lumMod val="60000"/>
                </a:schemeClr>
              </a:solidFill>
              <a:ln w="9525">
                <a:solidFill>
                  <a:schemeClr val="accent2">
                    <a:lumMod val="6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Trajectory'!$K$11:$CI$11</c15:sqref>
                  </c15:fullRef>
                </c:ext>
              </c:extLst>
              <c:f>('III - US Trajectory'!$K$11:$BF$11,'III - US Trajectory'!$BK$11:$CI$11)</c:f>
              <c:numCache>
                <c:formatCode>General</c:formatCode>
                <c:ptCount val="25"/>
                <c:pt idx="0">
                  <c:v>77</c:v>
                </c:pt>
                <c:pt idx="1">
                  <c:v>87</c:v>
                </c:pt>
                <c:pt idx="2">
                  <c:v>115</c:v>
                </c:pt>
                <c:pt idx="3">
                  <c:v>196</c:v>
                </c:pt>
                <c:pt idx="4">
                  <c:v>257</c:v>
                </c:pt>
                <c:pt idx="5">
                  <c:v>392</c:v>
                </c:pt>
                <c:pt idx="6">
                  <c:v>537</c:v>
                </c:pt>
                <c:pt idx="7">
                  <c:v>763</c:v>
                </c:pt>
                <c:pt idx="8">
                  <c:v>837</c:v>
                </c:pt>
                <c:pt idx="9">
                  <c:v>1172</c:v>
                </c:pt>
                <c:pt idx="10">
                  <c:v>1388</c:v>
                </c:pt>
                <c:pt idx="11">
                  <c:v>1795</c:v>
                </c:pt>
                <c:pt idx="12">
                  <c:v>2304</c:v>
                </c:pt>
                <c:pt idx="13">
                  <c:v>2744</c:v>
                </c:pt>
                <c:pt idx="14">
                  <c:v>3315</c:v>
                </c:pt>
                <c:pt idx="15">
                  <c:v>3540</c:v>
                </c:pt>
                <c:pt idx="16">
                  <c:v>4025</c:v>
                </c:pt>
                <c:pt idx="17">
                  <c:v>5237</c:v>
                </c:pt>
                <c:pt idx="18">
                  <c:v>6424</c:v>
                </c:pt>
                <c:pt idx="19">
                  <c:v>9121</c:v>
                </c:pt>
                <c:pt idx="20">
                  <c:v>10257</c:v>
                </c:pt>
                <c:pt idx="21">
                  <c:v>12465</c:v>
                </c:pt>
                <c:pt idx="22">
                  <c:v>12979</c:v>
                </c:pt>
                <c:pt idx="23">
                  <c:v>14819</c:v>
                </c:pt>
                <c:pt idx="24">
                  <c:v>16284</c:v>
                </c:pt>
              </c:numCache>
            </c:numRef>
          </c:val>
          <c:smooth val="0"/>
          <c:extLst>
            <c:ext xmlns:c16="http://schemas.microsoft.com/office/drawing/2014/chart" uri="{C3380CC4-5D6E-409C-BE32-E72D297353CC}">
              <c16:uniqueId val="{00000007-4B26-4E10-AF95-90D7672E69AA}"/>
            </c:ext>
          </c:extLst>
        </c:ser>
        <c:ser>
          <c:idx val="8"/>
          <c:order val="8"/>
          <c:tx>
            <c:strRef>
              <c:f>'III - US Trajectory'!$J$12</c:f>
              <c:strCache>
                <c:ptCount val="1"/>
                <c:pt idx="0">
                  <c:v>Pennsylvania</c:v>
                </c:pt>
              </c:strCache>
            </c:strRef>
          </c:tx>
          <c:spPr>
            <a:ln w="22225" cap="rnd">
              <a:solidFill>
                <a:schemeClr val="accent3">
                  <a:lumMod val="60000"/>
                </a:schemeClr>
              </a:solidFill>
              <a:round/>
            </a:ln>
            <a:effectLst/>
          </c:spPr>
          <c:marker>
            <c:symbol val="dash"/>
            <c:size val="6"/>
            <c:spPr>
              <a:solidFill>
                <a:schemeClr val="accent3">
                  <a:lumMod val="60000"/>
                </a:schemeClr>
              </a:solidFill>
              <a:ln w="9525">
                <a:solidFill>
                  <a:schemeClr val="accent3">
                    <a:lumMod val="6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Trajectory'!$K$12:$CI$12</c15:sqref>
                  </c15:fullRef>
                </c:ext>
              </c:extLst>
              <c:f>('III - US Trajectory'!$K$12:$BF$12,'III - US Trajectory'!$BK$12:$CI$12)</c:f>
              <c:numCache>
                <c:formatCode>General</c:formatCode>
                <c:ptCount val="25"/>
                <c:pt idx="0">
                  <c:v>47</c:v>
                </c:pt>
                <c:pt idx="1">
                  <c:v>47</c:v>
                </c:pt>
                <c:pt idx="2">
                  <c:v>79</c:v>
                </c:pt>
                <c:pt idx="3">
                  <c:v>112</c:v>
                </c:pt>
                <c:pt idx="4">
                  <c:v>155</c:v>
                </c:pt>
                <c:pt idx="5">
                  <c:v>206</c:v>
                </c:pt>
                <c:pt idx="6">
                  <c:v>311</c:v>
                </c:pt>
                <c:pt idx="7">
                  <c:v>399</c:v>
                </c:pt>
                <c:pt idx="8">
                  <c:v>509</c:v>
                </c:pt>
                <c:pt idx="9">
                  <c:v>698</c:v>
                </c:pt>
                <c:pt idx="10">
                  <c:v>946</c:v>
                </c:pt>
                <c:pt idx="11">
                  <c:v>1260</c:v>
                </c:pt>
                <c:pt idx="12">
                  <c:v>1795</c:v>
                </c:pt>
                <c:pt idx="13">
                  <c:v>2345</c:v>
                </c:pt>
                <c:pt idx="14">
                  <c:v>2845</c:v>
                </c:pt>
                <c:pt idx="15">
                  <c:v>3432</c:v>
                </c:pt>
                <c:pt idx="16">
                  <c:v>4155</c:v>
                </c:pt>
                <c:pt idx="17">
                  <c:v>4963</c:v>
                </c:pt>
                <c:pt idx="18">
                  <c:v>6009</c:v>
                </c:pt>
                <c:pt idx="19">
                  <c:v>7268</c:v>
                </c:pt>
                <c:pt idx="20">
                  <c:v>8570</c:v>
                </c:pt>
                <c:pt idx="21">
                  <c:v>10444</c:v>
                </c:pt>
                <c:pt idx="22">
                  <c:v>11589</c:v>
                </c:pt>
                <c:pt idx="23">
                  <c:v>13127</c:v>
                </c:pt>
                <c:pt idx="24">
                  <c:v>14583</c:v>
                </c:pt>
              </c:numCache>
            </c:numRef>
          </c:val>
          <c:smooth val="0"/>
          <c:extLst>
            <c:ext xmlns:c16="http://schemas.microsoft.com/office/drawing/2014/chart" uri="{C3380CC4-5D6E-409C-BE32-E72D297353CC}">
              <c16:uniqueId val="{00000008-4B26-4E10-AF95-90D7672E69AA}"/>
            </c:ext>
          </c:extLst>
        </c:ser>
        <c:ser>
          <c:idx val="9"/>
          <c:order val="9"/>
          <c:tx>
            <c:strRef>
              <c:f>'III - US Trajectory'!$J$13</c:f>
              <c:strCache>
                <c:ptCount val="1"/>
                <c:pt idx="0">
                  <c:v>Washington</c:v>
                </c:pt>
              </c:strCache>
            </c:strRef>
          </c:tx>
          <c:spPr>
            <a:ln w="22225" cap="rnd">
              <a:solidFill>
                <a:schemeClr val="accent4">
                  <a:lumMod val="60000"/>
                </a:schemeClr>
              </a:solidFill>
              <a:round/>
            </a:ln>
            <a:effectLst/>
          </c:spPr>
          <c:marker>
            <c:symbol val="diamond"/>
            <c:size val="6"/>
            <c:spPr>
              <a:solidFill>
                <a:schemeClr val="accent4">
                  <a:lumMod val="60000"/>
                </a:schemeClr>
              </a:solidFill>
              <a:ln w="9525">
                <a:solidFill>
                  <a:schemeClr val="accent4">
                    <a:lumMod val="6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Trajectory'!$K$13:$CI$13</c15:sqref>
                  </c15:fullRef>
                </c:ext>
              </c:extLst>
              <c:f>('III - US Trajectory'!$K$13:$BF$13,'III - US Trajectory'!$BK$13:$CI$13)</c:f>
              <c:numCache>
                <c:formatCode>General</c:formatCode>
                <c:ptCount val="25"/>
                <c:pt idx="0">
                  <c:v>642</c:v>
                </c:pt>
                <c:pt idx="1">
                  <c:v>603</c:v>
                </c:pt>
                <c:pt idx="2">
                  <c:v>779</c:v>
                </c:pt>
                <c:pt idx="3">
                  <c:v>955</c:v>
                </c:pt>
                <c:pt idx="4">
                  <c:v>1022</c:v>
                </c:pt>
                <c:pt idx="5">
                  <c:v>1374</c:v>
                </c:pt>
                <c:pt idx="6">
                  <c:v>1524</c:v>
                </c:pt>
                <c:pt idx="7">
                  <c:v>1793</c:v>
                </c:pt>
                <c:pt idx="8">
                  <c:v>1997</c:v>
                </c:pt>
                <c:pt idx="9">
                  <c:v>2221</c:v>
                </c:pt>
                <c:pt idx="10">
                  <c:v>2328</c:v>
                </c:pt>
                <c:pt idx="11">
                  <c:v>2591</c:v>
                </c:pt>
                <c:pt idx="12">
                  <c:v>3207</c:v>
                </c:pt>
                <c:pt idx="13">
                  <c:v>3477</c:v>
                </c:pt>
                <c:pt idx="14">
                  <c:v>4030</c:v>
                </c:pt>
                <c:pt idx="15">
                  <c:v>4465</c:v>
                </c:pt>
                <c:pt idx="16">
                  <c:v>4923</c:v>
                </c:pt>
                <c:pt idx="17">
                  <c:v>5432</c:v>
                </c:pt>
                <c:pt idx="18">
                  <c:v>5608</c:v>
                </c:pt>
                <c:pt idx="19">
                  <c:v>6045</c:v>
                </c:pt>
                <c:pt idx="20">
                  <c:v>6345</c:v>
                </c:pt>
                <c:pt idx="21">
                  <c:v>6764</c:v>
                </c:pt>
                <c:pt idx="22">
                  <c:v>7292</c:v>
                </c:pt>
                <c:pt idx="23">
                  <c:v>7663</c:v>
                </c:pt>
                <c:pt idx="24">
                  <c:v>8692</c:v>
                </c:pt>
              </c:numCache>
            </c:numRef>
          </c:val>
          <c:smooth val="0"/>
          <c:extLst>
            <c:ext xmlns:c16="http://schemas.microsoft.com/office/drawing/2014/chart" uri="{C3380CC4-5D6E-409C-BE32-E72D297353CC}">
              <c16:uniqueId val="{00000009-4B26-4E10-AF95-90D7672E69AA}"/>
            </c:ext>
          </c:extLst>
        </c:ser>
        <c:ser>
          <c:idx val="10"/>
          <c:order val="10"/>
          <c:tx>
            <c:strRef>
              <c:f>'III - US Trajectory'!$J$14</c:f>
              <c:strCache>
                <c:ptCount val="1"/>
                <c:pt idx="0">
                  <c:v>Georgia</c:v>
                </c:pt>
              </c:strCache>
            </c:strRef>
          </c:tx>
          <c:spPr>
            <a:ln w="22225" cap="rnd">
              <a:solidFill>
                <a:schemeClr val="accent5">
                  <a:lumMod val="60000"/>
                </a:schemeClr>
              </a:solidFill>
              <a:round/>
            </a:ln>
            <a:effectLst/>
          </c:spPr>
          <c:marker>
            <c:symbol val="square"/>
            <c:size val="6"/>
            <c:spPr>
              <a:solidFill>
                <a:schemeClr val="accent5">
                  <a:lumMod val="60000"/>
                </a:schemeClr>
              </a:solidFill>
              <a:ln w="9525">
                <a:solidFill>
                  <a:schemeClr val="accent5">
                    <a:lumMod val="6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Trajectory'!$K$14:$CI$14</c15:sqref>
                  </c15:fullRef>
                </c:ext>
              </c:extLst>
              <c:f>('III - US Trajectory'!$K$14:$BF$14,'III - US Trajectory'!$BK$14:$CI$14)</c:f>
              <c:numCache>
                <c:formatCode>General</c:formatCode>
                <c:ptCount val="25"/>
                <c:pt idx="0">
                  <c:v>73</c:v>
                </c:pt>
                <c:pt idx="1">
                  <c:v>99</c:v>
                </c:pt>
                <c:pt idx="2">
                  <c:v>121</c:v>
                </c:pt>
                <c:pt idx="3">
                  <c:v>146</c:v>
                </c:pt>
                <c:pt idx="4">
                  <c:v>197</c:v>
                </c:pt>
                <c:pt idx="5">
                  <c:v>287</c:v>
                </c:pt>
                <c:pt idx="6">
                  <c:v>485</c:v>
                </c:pt>
                <c:pt idx="7">
                  <c:v>555</c:v>
                </c:pt>
                <c:pt idx="8">
                  <c:v>621</c:v>
                </c:pt>
                <c:pt idx="9">
                  <c:v>772</c:v>
                </c:pt>
                <c:pt idx="10">
                  <c:v>1026</c:v>
                </c:pt>
                <c:pt idx="11">
                  <c:v>1247</c:v>
                </c:pt>
                <c:pt idx="12">
                  <c:v>1525</c:v>
                </c:pt>
                <c:pt idx="13">
                  <c:v>2000</c:v>
                </c:pt>
                <c:pt idx="14">
                  <c:v>2366</c:v>
                </c:pt>
                <c:pt idx="15">
                  <c:v>2651</c:v>
                </c:pt>
                <c:pt idx="16">
                  <c:v>2808</c:v>
                </c:pt>
                <c:pt idx="17">
                  <c:v>3929</c:v>
                </c:pt>
                <c:pt idx="18">
                  <c:v>4638</c:v>
                </c:pt>
                <c:pt idx="19">
                  <c:v>4570</c:v>
                </c:pt>
                <c:pt idx="20">
                  <c:v>5324</c:v>
                </c:pt>
                <c:pt idx="21">
                  <c:v>5915</c:v>
                </c:pt>
                <c:pt idx="22">
                  <c:v>6369</c:v>
                </c:pt>
                <c:pt idx="23">
                  <c:v>6994</c:v>
                </c:pt>
                <c:pt idx="24">
                  <c:v>8822</c:v>
                </c:pt>
              </c:numCache>
            </c:numRef>
          </c:val>
          <c:smooth val="0"/>
          <c:extLst>
            <c:ext xmlns:c16="http://schemas.microsoft.com/office/drawing/2014/chart" uri="{C3380CC4-5D6E-409C-BE32-E72D297353CC}">
              <c16:uniqueId val="{0000000A-4B26-4E10-AF95-90D7672E69AA}"/>
            </c:ext>
          </c:extLst>
        </c:ser>
        <c:ser>
          <c:idx val="11"/>
          <c:order val="11"/>
          <c:tx>
            <c:strRef>
              <c:f>'III - US Trajectory'!$J$15</c:f>
              <c:strCache>
                <c:ptCount val="1"/>
                <c:pt idx="0">
                  <c:v>Texas</c:v>
                </c:pt>
              </c:strCache>
            </c:strRef>
          </c:tx>
          <c:spPr>
            <a:ln w="22225" cap="rnd">
              <a:solidFill>
                <a:schemeClr val="accent6">
                  <a:lumMod val="60000"/>
                </a:schemeClr>
              </a:solidFill>
              <a:round/>
            </a:ln>
            <a:effectLst/>
          </c:spPr>
          <c:marker>
            <c:symbol val="triangle"/>
            <c:size val="6"/>
            <c:spPr>
              <a:solidFill>
                <a:schemeClr val="accent6">
                  <a:lumMod val="60000"/>
                </a:schemeClr>
              </a:solidFill>
              <a:ln w="9525">
                <a:solidFill>
                  <a:schemeClr val="accent6">
                    <a:lumMod val="6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Trajectory'!$K$15:$CI$15</c15:sqref>
                  </c15:fullRef>
                </c:ext>
              </c:extLst>
              <c:f>('III - US Trajectory'!$K$15:$BF$15,'III - US Trajectory'!$BK$15:$CI$15)</c:f>
              <c:numCache>
                <c:formatCode>General</c:formatCode>
                <c:ptCount val="25"/>
                <c:pt idx="0">
                  <c:v>60</c:v>
                </c:pt>
                <c:pt idx="1">
                  <c:v>63</c:v>
                </c:pt>
                <c:pt idx="2">
                  <c:v>85</c:v>
                </c:pt>
                <c:pt idx="3">
                  <c:v>110</c:v>
                </c:pt>
                <c:pt idx="4">
                  <c:v>196</c:v>
                </c:pt>
                <c:pt idx="5">
                  <c:v>306</c:v>
                </c:pt>
                <c:pt idx="6">
                  <c:v>374</c:v>
                </c:pt>
                <c:pt idx="7">
                  <c:v>582</c:v>
                </c:pt>
                <c:pt idx="8">
                  <c:v>643</c:v>
                </c:pt>
                <c:pt idx="9">
                  <c:v>758</c:v>
                </c:pt>
                <c:pt idx="10">
                  <c:v>955</c:v>
                </c:pt>
                <c:pt idx="11">
                  <c:v>1229</c:v>
                </c:pt>
                <c:pt idx="12">
                  <c:v>1563</c:v>
                </c:pt>
                <c:pt idx="13">
                  <c:v>1937</c:v>
                </c:pt>
                <c:pt idx="14">
                  <c:v>2455</c:v>
                </c:pt>
                <c:pt idx="15">
                  <c:v>2792</c:v>
                </c:pt>
                <c:pt idx="16">
                  <c:v>3147</c:v>
                </c:pt>
                <c:pt idx="17">
                  <c:v>3809</c:v>
                </c:pt>
                <c:pt idx="18">
                  <c:v>4355</c:v>
                </c:pt>
                <c:pt idx="19">
                  <c:v>5069</c:v>
                </c:pt>
                <c:pt idx="20">
                  <c:v>5734</c:v>
                </c:pt>
                <c:pt idx="21">
                  <c:v>6556</c:v>
                </c:pt>
                <c:pt idx="22">
                  <c:v>7209</c:v>
                </c:pt>
                <c:pt idx="23">
                  <c:v>8043</c:v>
                </c:pt>
                <c:pt idx="24">
                  <c:v>8925</c:v>
                </c:pt>
              </c:numCache>
            </c:numRef>
          </c:val>
          <c:smooth val="0"/>
          <c:extLst>
            <c:ext xmlns:c16="http://schemas.microsoft.com/office/drawing/2014/chart" uri="{C3380CC4-5D6E-409C-BE32-E72D297353CC}">
              <c16:uniqueId val="{0000000B-4B26-4E10-AF95-90D7672E69AA}"/>
            </c:ext>
          </c:extLst>
        </c:ser>
        <c:ser>
          <c:idx val="12"/>
          <c:order val="12"/>
          <c:tx>
            <c:strRef>
              <c:f>'III - US Trajectory'!$J$16</c:f>
              <c:strCache>
                <c:ptCount val="1"/>
                <c:pt idx="0">
                  <c:v>Connecticut</c:v>
                </c:pt>
              </c:strCache>
            </c:strRef>
          </c:tx>
          <c:spPr>
            <a:ln w="22225" cap="rnd">
              <a:solidFill>
                <a:schemeClr val="accent1">
                  <a:lumMod val="80000"/>
                  <a:lumOff val="20000"/>
                </a:schemeClr>
              </a:solidFill>
              <a:round/>
            </a:ln>
            <a:effectLst/>
          </c:spPr>
          <c:marker>
            <c:symbol val="x"/>
            <c:size val="6"/>
            <c:spPr>
              <a:noFill/>
              <a:ln w="9525">
                <a:solidFill>
                  <a:schemeClr val="accent1">
                    <a:lumMod val="80000"/>
                    <a:lumOff val="2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Trajectory'!$K$16:$CI$16</c15:sqref>
                  </c15:fullRef>
                </c:ext>
              </c:extLst>
              <c:f>('III - US Trajectory'!$K$16:$BF$16,'III - US Trajectory'!$BK$16:$CI$16)</c:f>
              <c:numCache>
                <c:formatCode>General</c:formatCode>
                <c:ptCount val="25"/>
                <c:pt idx="0">
                  <c:v>23</c:v>
                </c:pt>
                <c:pt idx="1">
                  <c:v>24</c:v>
                </c:pt>
                <c:pt idx="2">
                  <c:v>41</c:v>
                </c:pt>
                <c:pt idx="3">
                  <c:v>68</c:v>
                </c:pt>
                <c:pt idx="4">
                  <c:v>96</c:v>
                </c:pt>
                <c:pt idx="5">
                  <c:v>159</c:v>
                </c:pt>
                <c:pt idx="6">
                  <c:v>194</c:v>
                </c:pt>
                <c:pt idx="7">
                  <c:v>194</c:v>
                </c:pt>
                <c:pt idx="8">
                  <c:v>327</c:v>
                </c:pt>
                <c:pt idx="9">
                  <c:v>415</c:v>
                </c:pt>
                <c:pt idx="10">
                  <c:v>618</c:v>
                </c:pt>
                <c:pt idx="11">
                  <c:v>875</c:v>
                </c:pt>
                <c:pt idx="12">
                  <c:v>1012</c:v>
                </c:pt>
                <c:pt idx="13">
                  <c:v>1291</c:v>
                </c:pt>
                <c:pt idx="14">
                  <c:v>1524</c:v>
                </c:pt>
                <c:pt idx="15">
                  <c:v>1993</c:v>
                </c:pt>
                <c:pt idx="16">
                  <c:v>2571</c:v>
                </c:pt>
                <c:pt idx="17">
                  <c:v>3128</c:v>
                </c:pt>
                <c:pt idx="18">
                  <c:v>3557</c:v>
                </c:pt>
                <c:pt idx="19">
                  <c:v>3650</c:v>
                </c:pt>
                <c:pt idx="20">
                  <c:v>4696</c:v>
                </c:pt>
                <c:pt idx="21">
                  <c:v>5035</c:v>
                </c:pt>
                <c:pt idx="22">
                  <c:v>5453</c:v>
                </c:pt>
                <c:pt idx="23">
                  <c:v>6642</c:v>
                </c:pt>
                <c:pt idx="24">
                  <c:v>7781</c:v>
                </c:pt>
              </c:numCache>
            </c:numRef>
          </c:val>
          <c:smooth val="0"/>
          <c:extLst>
            <c:ext xmlns:c16="http://schemas.microsoft.com/office/drawing/2014/chart" uri="{C3380CC4-5D6E-409C-BE32-E72D297353CC}">
              <c16:uniqueId val="{0000000C-4B26-4E10-AF95-90D7672E69AA}"/>
            </c:ext>
          </c:extLst>
        </c:ser>
        <c:ser>
          <c:idx val="13"/>
          <c:order val="13"/>
          <c:tx>
            <c:strRef>
              <c:f>'III - US Trajectory'!$J$17</c:f>
              <c:strCache>
                <c:ptCount val="1"/>
                <c:pt idx="0">
                  <c:v>Colorado</c:v>
                </c:pt>
              </c:strCache>
            </c:strRef>
          </c:tx>
          <c:spPr>
            <a:ln w="22225" cap="rnd">
              <a:solidFill>
                <a:schemeClr val="accent2">
                  <a:lumMod val="80000"/>
                  <a:lumOff val="20000"/>
                </a:schemeClr>
              </a:solidFill>
              <a:round/>
            </a:ln>
            <a:effectLst/>
          </c:spPr>
          <c:marker>
            <c:symbol val="star"/>
            <c:size val="6"/>
            <c:spPr>
              <a:noFill/>
              <a:ln w="9525">
                <a:solidFill>
                  <a:schemeClr val="accent2">
                    <a:lumMod val="80000"/>
                    <a:lumOff val="2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Trajectory'!$K$17:$CI$17</c15:sqref>
                  </c15:fullRef>
                </c:ext>
              </c:extLst>
              <c:f>('III - US Trajectory'!$K$17:$BF$17,'III - US Trajectory'!$BK$17:$CI$17)</c:f>
              <c:numCache>
                <c:formatCode>General</c:formatCode>
                <c:ptCount val="25"/>
                <c:pt idx="0">
                  <c:v>101</c:v>
                </c:pt>
                <c:pt idx="1">
                  <c:v>99</c:v>
                </c:pt>
                <c:pt idx="2">
                  <c:v>132</c:v>
                </c:pt>
                <c:pt idx="3">
                  <c:v>167</c:v>
                </c:pt>
                <c:pt idx="4">
                  <c:v>218</c:v>
                </c:pt>
                <c:pt idx="5">
                  <c:v>277</c:v>
                </c:pt>
                <c:pt idx="6">
                  <c:v>363</c:v>
                </c:pt>
                <c:pt idx="7">
                  <c:v>475</c:v>
                </c:pt>
                <c:pt idx="8">
                  <c:v>591</c:v>
                </c:pt>
                <c:pt idx="9">
                  <c:v>704</c:v>
                </c:pt>
                <c:pt idx="10">
                  <c:v>723</c:v>
                </c:pt>
                <c:pt idx="11">
                  <c:v>1021</c:v>
                </c:pt>
                <c:pt idx="12">
                  <c:v>1430</c:v>
                </c:pt>
                <c:pt idx="13">
                  <c:v>1433</c:v>
                </c:pt>
                <c:pt idx="14">
                  <c:v>1740</c:v>
                </c:pt>
                <c:pt idx="15">
                  <c:v>2307</c:v>
                </c:pt>
                <c:pt idx="16">
                  <c:v>2311</c:v>
                </c:pt>
                <c:pt idx="17">
                  <c:v>2966</c:v>
                </c:pt>
                <c:pt idx="18">
                  <c:v>2982</c:v>
                </c:pt>
                <c:pt idx="19">
                  <c:v>3214</c:v>
                </c:pt>
                <c:pt idx="20">
                  <c:v>3598</c:v>
                </c:pt>
                <c:pt idx="21">
                  <c:v>4030</c:v>
                </c:pt>
                <c:pt idx="22">
                  <c:v>4699</c:v>
                </c:pt>
                <c:pt idx="23">
                  <c:v>4907</c:v>
                </c:pt>
                <c:pt idx="24">
                  <c:v>5429</c:v>
                </c:pt>
              </c:numCache>
            </c:numRef>
          </c:val>
          <c:smooth val="0"/>
          <c:extLst>
            <c:ext xmlns:c16="http://schemas.microsoft.com/office/drawing/2014/chart" uri="{C3380CC4-5D6E-409C-BE32-E72D297353CC}">
              <c16:uniqueId val="{0000000D-4B26-4E10-AF95-90D7672E69AA}"/>
            </c:ext>
          </c:extLst>
        </c:ser>
        <c:ser>
          <c:idx val="16"/>
          <c:order val="16"/>
          <c:tx>
            <c:strRef>
              <c:f>'III - US Trajectory'!$J$20</c:f>
              <c:strCache>
                <c:ptCount val="1"/>
                <c:pt idx="0">
                  <c:v>Ohio</c:v>
                </c:pt>
              </c:strCache>
            </c:strRef>
          </c:tx>
          <c:spPr>
            <a:ln w="22225" cap="rnd">
              <a:solidFill>
                <a:schemeClr val="accent5">
                  <a:lumMod val="80000"/>
                  <a:lumOff val="20000"/>
                </a:schemeClr>
              </a:solidFill>
              <a:round/>
            </a:ln>
            <a:effectLst/>
          </c:spPr>
          <c:marker>
            <c:symbol val="dot"/>
            <c:size val="6"/>
            <c:spPr>
              <a:solidFill>
                <a:schemeClr val="accent5">
                  <a:lumMod val="80000"/>
                  <a:lumOff val="20000"/>
                </a:schemeClr>
              </a:solidFill>
              <a:ln w="9525">
                <a:solidFill>
                  <a:schemeClr val="accent5">
                    <a:lumMod val="80000"/>
                    <a:lumOff val="2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Trajectory'!$K$20:$CI$20</c15:sqref>
                  </c15:fullRef>
                </c:ext>
              </c:extLst>
              <c:f>('III - US Trajectory'!$K$20:$BF$20,'III - US Trajectory'!$BK$20:$CI$20)</c:f>
              <c:numCache>
                <c:formatCode>General</c:formatCode>
                <c:ptCount val="25"/>
                <c:pt idx="0">
                  <c:v>26</c:v>
                </c:pt>
                <c:pt idx="1">
                  <c:v>30</c:v>
                </c:pt>
                <c:pt idx="2">
                  <c:v>50</c:v>
                </c:pt>
                <c:pt idx="3">
                  <c:v>67</c:v>
                </c:pt>
                <c:pt idx="4">
                  <c:v>89</c:v>
                </c:pt>
                <c:pt idx="5">
                  <c:v>119</c:v>
                </c:pt>
                <c:pt idx="6">
                  <c:v>173</c:v>
                </c:pt>
                <c:pt idx="7">
                  <c:v>247</c:v>
                </c:pt>
                <c:pt idx="8">
                  <c:v>356</c:v>
                </c:pt>
                <c:pt idx="9">
                  <c:v>443</c:v>
                </c:pt>
                <c:pt idx="10">
                  <c:v>567</c:v>
                </c:pt>
                <c:pt idx="11">
                  <c:v>704</c:v>
                </c:pt>
                <c:pt idx="12">
                  <c:v>868</c:v>
                </c:pt>
                <c:pt idx="13">
                  <c:v>1137</c:v>
                </c:pt>
                <c:pt idx="14">
                  <c:v>1406</c:v>
                </c:pt>
                <c:pt idx="15">
                  <c:v>1653</c:v>
                </c:pt>
                <c:pt idx="16">
                  <c:v>1933</c:v>
                </c:pt>
                <c:pt idx="17">
                  <c:v>2199</c:v>
                </c:pt>
                <c:pt idx="18">
                  <c:v>2547</c:v>
                </c:pt>
                <c:pt idx="19">
                  <c:v>2901</c:v>
                </c:pt>
                <c:pt idx="20">
                  <c:v>3312</c:v>
                </c:pt>
                <c:pt idx="21">
                  <c:v>3739</c:v>
                </c:pt>
                <c:pt idx="22">
                  <c:v>4043</c:v>
                </c:pt>
                <c:pt idx="23">
                  <c:v>4453</c:v>
                </c:pt>
                <c:pt idx="24">
                  <c:v>4782</c:v>
                </c:pt>
              </c:numCache>
            </c:numRef>
          </c:val>
          <c:smooth val="0"/>
          <c:extLst>
            <c:ext xmlns:c16="http://schemas.microsoft.com/office/drawing/2014/chart" uri="{C3380CC4-5D6E-409C-BE32-E72D297353CC}">
              <c16:uniqueId val="{0000000E-4B26-4E10-AF95-90D7672E69AA}"/>
            </c:ext>
          </c:extLst>
        </c:ser>
        <c:ser>
          <c:idx val="19"/>
          <c:order val="19"/>
          <c:tx>
            <c:strRef>
              <c:f>'III - US Trajectory'!$J$23</c:f>
              <c:strCache>
                <c:ptCount val="1"/>
                <c:pt idx="0">
                  <c:v>Missouri</c:v>
                </c:pt>
              </c:strCache>
            </c:strRef>
          </c:tx>
          <c:spPr>
            <a:ln w="22225" cap="rnd">
              <a:solidFill>
                <a:schemeClr val="accent2">
                  <a:lumMod val="80000"/>
                </a:schemeClr>
              </a:solidFill>
              <a:round/>
            </a:ln>
            <a:effectLst/>
          </c:spPr>
          <c:marker>
            <c:symbol val="square"/>
            <c:size val="6"/>
            <c:spPr>
              <a:solidFill>
                <a:schemeClr val="accent2">
                  <a:lumMod val="80000"/>
                </a:schemeClr>
              </a:solidFill>
              <a:ln w="9525">
                <a:solidFill>
                  <a:schemeClr val="accent2">
                    <a:lumMod val="8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Trajectory'!$K$23:$CI$23</c15:sqref>
                  </c15:fullRef>
                </c:ext>
              </c:extLst>
              <c:f>('III - US Trajectory'!$K$23:$BF$23,'III - US Trajectory'!$BK$23:$CI$23)</c:f>
              <c:numCache>
                <c:formatCode>General</c:formatCode>
                <c:ptCount val="25"/>
                <c:pt idx="0">
                  <c:v>4</c:v>
                </c:pt>
                <c:pt idx="1">
                  <c:v>5</c:v>
                </c:pt>
                <c:pt idx="2">
                  <c:v>6</c:v>
                </c:pt>
                <c:pt idx="3">
                  <c:v>12</c:v>
                </c:pt>
                <c:pt idx="4">
                  <c:v>18</c:v>
                </c:pt>
                <c:pt idx="5">
                  <c:v>39</c:v>
                </c:pt>
                <c:pt idx="6">
                  <c:v>73</c:v>
                </c:pt>
                <c:pt idx="7">
                  <c:v>81</c:v>
                </c:pt>
                <c:pt idx="8">
                  <c:v>87</c:v>
                </c:pt>
                <c:pt idx="9">
                  <c:v>187</c:v>
                </c:pt>
                <c:pt idx="10">
                  <c:v>257</c:v>
                </c:pt>
                <c:pt idx="11">
                  <c:v>354</c:v>
                </c:pt>
                <c:pt idx="12">
                  <c:v>520</c:v>
                </c:pt>
                <c:pt idx="13">
                  <c:v>666</c:v>
                </c:pt>
                <c:pt idx="14">
                  <c:v>836</c:v>
                </c:pt>
                <c:pt idx="15">
                  <c:v>915</c:v>
                </c:pt>
                <c:pt idx="16">
                  <c:v>1051</c:v>
                </c:pt>
                <c:pt idx="17">
                  <c:v>1357</c:v>
                </c:pt>
                <c:pt idx="18">
                  <c:v>1613</c:v>
                </c:pt>
                <c:pt idx="19">
                  <c:v>1718</c:v>
                </c:pt>
                <c:pt idx="20">
                  <c:v>1725</c:v>
                </c:pt>
                <c:pt idx="21">
                  <c:v>2135</c:v>
                </c:pt>
                <c:pt idx="22">
                  <c:v>2172</c:v>
                </c:pt>
                <c:pt idx="23">
                  <c:v>2523</c:v>
                </c:pt>
                <c:pt idx="24">
                  <c:v>3130</c:v>
                </c:pt>
              </c:numCache>
            </c:numRef>
          </c:val>
          <c:smooth val="0"/>
          <c:extLst>
            <c:ext xmlns:c16="http://schemas.microsoft.com/office/drawing/2014/chart" uri="{C3380CC4-5D6E-409C-BE32-E72D297353CC}">
              <c16:uniqueId val="{0000000F-4B26-4E10-AF95-90D7672E69AA}"/>
            </c:ext>
          </c:extLst>
        </c:ser>
        <c:ser>
          <c:idx val="21"/>
          <c:order val="21"/>
          <c:tx>
            <c:strRef>
              <c:f>'III - US Trajectory'!$J$25</c:f>
              <c:strCache>
                <c:ptCount val="1"/>
                <c:pt idx="0">
                  <c:v>Arizona</c:v>
                </c:pt>
              </c:strCache>
            </c:strRef>
          </c:tx>
          <c:spPr>
            <a:ln w="22225" cap="rnd">
              <a:solidFill>
                <a:schemeClr val="accent4">
                  <a:lumMod val="80000"/>
                </a:schemeClr>
              </a:solidFill>
              <a:round/>
            </a:ln>
            <a:effectLst/>
          </c:spPr>
          <c:marker>
            <c:symbol val="x"/>
            <c:size val="6"/>
            <c:spPr>
              <a:noFill/>
              <a:ln w="9525">
                <a:solidFill>
                  <a:schemeClr val="accent4">
                    <a:lumMod val="8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Trajectory'!$K$25:$CI$25</c15:sqref>
                  </c15:fullRef>
                </c:ext>
              </c:extLst>
              <c:f>('III - US Trajectory'!$K$25:$BF$25,'III - US Trajectory'!$BK$25:$CI$25)</c:f>
              <c:numCache>
                <c:formatCode>General</c:formatCode>
                <c:ptCount val="25"/>
                <c:pt idx="0">
                  <c:v>12</c:v>
                </c:pt>
                <c:pt idx="1">
                  <c:v>12</c:v>
                </c:pt>
                <c:pt idx="2">
                  <c:v>18</c:v>
                </c:pt>
                <c:pt idx="3">
                  <c:v>20</c:v>
                </c:pt>
                <c:pt idx="4">
                  <c:v>27</c:v>
                </c:pt>
                <c:pt idx="5">
                  <c:v>45</c:v>
                </c:pt>
                <c:pt idx="6">
                  <c:v>68</c:v>
                </c:pt>
                <c:pt idx="7">
                  <c:v>104</c:v>
                </c:pt>
                <c:pt idx="8">
                  <c:v>152</c:v>
                </c:pt>
                <c:pt idx="9">
                  <c:v>235</c:v>
                </c:pt>
                <c:pt idx="10">
                  <c:v>326</c:v>
                </c:pt>
                <c:pt idx="11">
                  <c:v>401</c:v>
                </c:pt>
                <c:pt idx="12">
                  <c:v>508</c:v>
                </c:pt>
                <c:pt idx="13">
                  <c:v>665</c:v>
                </c:pt>
                <c:pt idx="14">
                  <c:v>773</c:v>
                </c:pt>
                <c:pt idx="15">
                  <c:v>919</c:v>
                </c:pt>
                <c:pt idx="16">
                  <c:v>1157</c:v>
                </c:pt>
                <c:pt idx="17">
                  <c:v>1289</c:v>
                </c:pt>
                <c:pt idx="18">
                  <c:v>1530</c:v>
                </c:pt>
                <c:pt idx="19">
                  <c:v>1715</c:v>
                </c:pt>
                <c:pt idx="20">
                  <c:v>1937</c:v>
                </c:pt>
                <c:pt idx="21">
                  <c:v>2187</c:v>
                </c:pt>
                <c:pt idx="22">
                  <c:v>2486</c:v>
                </c:pt>
                <c:pt idx="23">
                  <c:v>2732</c:v>
                </c:pt>
                <c:pt idx="24">
                  <c:v>2870</c:v>
                </c:pt>
              </c:numCache>
            </c:numRef>
          </c:val>
          <c:smooth val="0"/>
          <c:extLst>
            <c:ext xmlns:c16="http://schemas.microsoft.com/office/drawing/2014/chart" uri="{C3380CC4-5D6E-409C-BE32-E72D297353CC}">
              <c16:uniqueId val="{00000010-4B26-4E10-AF95-90D7672E69AA}"/>
            </c:ext>
          </c:extLst>
        </c:ser>
        <c:ser>
          <c:idx val="22"/>
          <c:order val="22"/>
          <c:tx>
            <c:strRef>
              <c:f>'III - US Trajectory'!$J$26</c:f>
              <c:strCache>
                <c:ptCount val="1"/>
                <c:pt idx="0">
                  <c:v>Virginia</c:v>
                </c:pt>
              </c:strCache>
            </c:strRef>
          </c:tx>
          <c:spPr>
            <a:ln w="22225" cap="rnd">
              <a:solidFill>
                <a:schemeClr val="accent5">
                  <a:lumMod val="80000"/>
                </a:schemeClr>
              </a:solidFill>
              <a:round/>
            </a:ln>
            <a:effectLst/>
          </c:spPr>
          <c:marker>
            <c:symbol val="star"/>
            <c:size val="6"/>
            <c:spPr>
              <a:noFill/>
              <a:ln w="9525">
                <a:solidFill>
                  <a:schemeClr val="accent5">
                    <a:lumMod val="8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Trajectory'!$K$26:$CI$26</c15:sqref>
                  </c15:fullRef>
                </c:ext>
              </c:extLst>
              <c:f>('III - US Trajectory'!$K$26:$BF$26,'III - US Trajectory'!$BK$26:$CI$26)</c:f>
              <c:numCache>
                <c:formatCode>General</c:formatCode>
                <c:ptCount val="25"/>
                <c:pt idx="0">
                  <c:v>37</c:v>
                </c:pt>
                <c:pt idx="1">
                  <c:v>37</c:v>
                </c:pt>
                <c:pt idx="2">
                  <c:v>49</c:v>
                </c:pt>
                <c:pt idx="3">
                  <c:v>67</c:v>
                </c:pt>
                <c:pt idx="4">
                  <c:v>79</c:v>
                </c:pt>
                <c:pt idx="5">
                  <c:v>103</c:v>
                </c:pt>
                <c:pt idx="6">
                  <c:v>123</c:v>
                </c:pt>
                <c:pt idx="7">
                  <c:v>157</c:v>
                </c:pt>
                <c:pt idx="8">
                  <c:v>220</c:v>
                </c:pt>
                <c:pt idx="9">
                  <c:v>254</c:v>
                </c:pt>
                <c:pt idx="10">
                  <c:v>293</c:v>
                </c:pt>
                <c:pt idx="11">
                  <c:v>396</c:v>
                </c:pt>
                <c:pt idx="12">
                  <c:v>466</c:v>
                </c:pt>
                <c:pt idx="13">
                  <c:v>607</c:v>
                </c:pt>
                <c:pt idx="14">
                  <c:v>740</c:v>
                </c:pt>
                <c:pt idx="15">
                  <c:v>890</c:v>
                </c:pt>
                <c:pt idx="16">
                  <c:v>1020</c:v>
                </c:pt>
                <c:pt idx="17">
                  <c:v>1249</c:v>
                </c:pt>
                <c:pt idx="18">
                  <c:v>1483</c:v>
                </c:pt>
                <c:pt idx="19">
                  <c:v>1706</c:v>
                </c:pt>
                <c:pt idx="20">
                  <c:v>2012</c:v>
                </c:pt>
                <c:pt idx="21">
                  <c:v>2407</c:v>
                </c:pt>
                <c:pt idx="22">
                  <c:v>2637</c:v>
                </c:pt>
                <c:pt idx="23">
                  <c:v>2878</c:v>
                </c:pt>
                <c:pt idx="24">
                  <c:v>3335</c:v>
                </c:pt>
              </c:numCache>
            </c:numRef>
          </c:val>
          <c:smooth val="0"/>
          <c:extLst>
            <c:ext xmlns:c16="http://schemas.microsoft.com/office/drawing/2014/chart" uri="{C3380CC4-5D6E-409C-BE32-E72D297353CC}">
              <c16:uniqueId val="{00000011-4B26-4E10-AF95-90D7672E69AA}"/>
            </c:ext>
          </c:extLst>
        </c:ser>
        <c:ser>
          <c:idx val="27"/>
          <c:order val="27"/>
          <c:tx>
            <c:strRef>
              <c:f>'III - US Trajectory'!$J$31</c:f>
              <c:strCache>
                <c:ptCount val="1"/>
                <c:pt idx="0">
                  <c:v>Utah</c:v>
                </c:pt>
              </c:strCache>
            </c:strRef>
          </c:tx>
          <c:spPr>
            <a:ln w="22225" cap="rnd">
              <a:solidFill>
                <a:schemeClr val="accent4">
                  <a:lumMod val="60000"/>
                  <a:lumOff val="40000"/>
                </a:schemeClr>
              </a:solidFill>
              <a:round/>
            </a:ln>
            <a:effectLst/>
          </c:spPr>
          <c:marker>
            <c:symbol val="diamond"/>
            <c:size val="6"/>
            <c:spPr>
              <a:solidFill>
                <a:schemeClr val="accent4">
                  <a:lumMod val="60000"/>
                  <a:lumOff val="40000"/>
                </a:schemeClr>
              </a:solidFill>
              <a:ln w="9525">
                <a:solidFill>
                  <a:schemeClr val="accent4">
                    <a:lumMod val="60000"/>
                    <a:lumOff val="4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Trajectory'!$K$31:$CI$31</c15:sqref>
                  </c15:fullRef>
                </c:ext>
              </c:extLst>
              <c:f>('III - US Trajectory'!$K$31:$BF$31,'III - US Trajectory'!$BK$31:$CI$31)</c:f>
              <c:numCache>
                <c:formatCode>General</c:formatCode>
                <c:ptCount val="25"/>
                <c:pt idx="0">
                  <c:v>10</c:v>
                </c:pt>
                <c:pt idx="1">
                  <c:v>18</c:v>
                </c:pt>
                <c:pt idx="2">
                  <c:v>28</c:v>
                </c:pt>
                <c:pt idx="3">
                  <c:v>39</c:v>
                </c:pt>
                <c:pt idx="4">
                  <c:v>47</c:v>
                </c:pt>
                <c:pt idx="5">
                  <c:v>62</c:v>
                </c:pt>
                <c:pt idx="6">
                  <c:v>95</c:v>
                </c:pt>
                <c:pt idx="7">
                  <c:v>118</c:v>
                </c:pt>
                <c:pt idx="8">
                  <c:v>162</c:v>
                </c:pt>
                <c:pt idx="9">
                  <c:v>257</c:v>
                </c:pt>
                <c:pt idx="10">
                  <c:v>298</c:v>
                </c:pt>
                <c:pt idx="11">
                  <c:v>340</c:v>
                </c:pt>
                <c:pt idx="12">
                  <c:v>396</c:v>
                </c:pt>
                <c:pt idx="13">
                  <c:v>472</c:v>
                </c:pt>
                <c:pt idx="14">
                  <c:v>602</c:v>
                </c:pt>
                <c:pt idx="15">
                  <c:v>720</c:v>
                </c:pt>
                <c:pt idx="16">
                  <c:v>804</c:v>
                </c:pt>
                <c:pt idx="17">
                  <c:v>888</c:v>
                </c:pt>
                <c:pt idx="18">
                  <c:v>888</c:v>
                </c:pt>
                <c:pt idx="19">
                  <c:v>1070</c:v>
                </c:pt>
                <c:pt idx="20">
                  <c:v>1253</c:v>
                </c:pt>
                <c:pt idx="21">
                  <c:v>1432</c:v>
                </c:pt>
                <c:pt idx="22">
                  <c:v>1601</c:v>
                </c:pt>
                <c:pt idx="23">
                  <c:v>1680</c:v>
                </c:pt>
                <c:pt idx="24">
                  <c:v>1746</c:v>
                </c:pt>
              </c:numCache>
            </c:numRef>
          </c:val>
          <c:smooth val="0"/>
          <c:extLst>
            <c:ext xmlns:c16="http://schemas.microsoft.com/office/drawing/2014/chart" uri="{C3380CC4-5D6E-409C-BE32-E72D297353CC}">
              <c16:uniqueId val="{00000012-4B26-4E10-AF95-90D7672E69AA}"/>
            </c:ext>
          </c:extLst>
        </c:ser>
        <c:ser>
          <c:idx val="28"/>
          <c:order val="28"/>
          <c:tx>
            <c:strRef>
              <c:f>'III - US Trajectory'!$J$32</c:f>
              <c:strCache>
                <c:ptCount val="1"/>
                <c:pt idx="0">
                  <c:v>Oregon</c:v>
                </c:pt>
              </c:strCache>
            </c:strRef>
          </c:tx>
          <c:spPr>
            <a:ln w="22225" cap="rnd">
              <a:solidFill>
                <a:schemeClr val="accent5">
                  <a:lumMod val="60000"/>
                  <a:lumOff val="40000"/>
                </a:schemeClr>
              </a:solidFill>
              <a:round/>
            </a:ln>
            <a:effectLst/>
          </c:spPr>
          <c:marker>
            <c:symbol val="square"/>
            <c:size val="6"/>
            <c:spPr>
              <a:solidFill>
                <a:schemeClr val="accent5">
                  <a:lumMod val="60000"/>
                  <a:lumOff val="40000"/>
                </a:schemeClr>
              </a:solidFill>
              <a:ln w="9525">
                <a:solidFill>
                  <a:schemeClr val="accent5">
                    <a:lumMod val="60000"/>
                    <a:lumOff val="4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Trajectory'!$K$32:$CI$32</c15:sqref>
                  </c15:fullRef>
                </c:ext>
              </c:extLst>
              <c:f>('III - US Trajectory'!$K$32:$BF$32,'III - US Trajectory'!$BK$32:$CI$32)</c:f>
              <c:numCache>
                <c:formatCode>General</c:formatCode>
                <c:ptCount val="25"/>
                <c:pt idx="0">
                  <c:v>36</c:v>
                </c:pt>
                <c:pt idx="1">
                  <c:v>36</c:v>
                </c:pt>
                <c:pt idx="2">
                  <c:v>39</c:v>
                </c:pt>
                <c:pt idx="3">
                  <c:v>66</c:v>
                </c:pt>
                <c:pt idx="4">
                  <c:v>75</c:v>
                </c:pt>
                <c:pt idx="5">
                  <c:v>88</c:v>
                </c:pt>
                <c:pt idx="6">
                  <c:v>114</c:v>
                </c:pt>
                <c:pt idx="7">
                  <c:v>137</c:v>
                </c:pt>
                <c:pt idx="8">
                  <c:v>161</c:v>
                </c:pt>
                <c:pt idx="9">
                  <c:v>191</c:v>
                </c:pt>
                <c:pt idx="10">
                  <c:v>210</c:v>
                </c:pt>
                <c:pt idx="11">
                  <c:v>266</c:v>
                </c:pt>
                <c:pt idx="12">
                  <c:v>316</c:v>
                </c:pt>
                <c:pt idx="13">
                  <c:v>416</c:v>
                </c:pt>
                <c:pt idx="14">
                  <c:v>479</c:v>
                </c:pt>
                <c:pt idx="15">
                  <c:v>548</c:v>
                </c:pt>
                <c:pt idx="16">
                  <c:v>606</c:v>
                </c:pt>
                <c:pt idx="17">
                  <c:v>690</c:v>
                </c:pt>
                <c:pt idx="18">
                  <c:v>736</c:v>
                </c:pt>
                <c:pt idx="19">
                  <c:v>826</c:v>
                </c:pt>
                <c:pt idx="20">
                  <c:v>899</c:v>
                </c:pt>
                <c:pt idx="21">
                  <c:v>899</c:v>
                </c:pt>
                <c:pt idx="22">
                  <c:v>1068</c:v>
                </c:pt>
                <c:pt idx="23">
                  <c:v>1068</c:v>
                </c:pt>
                <c:pt idx="24">
                  <c:v>1132</c:v>
                </c:pt>
              </c:numCache>
            </c:numRef>
          </c:val>
          <c:smooth val="0"/>
          <c:extLst>
            <c:ext xmlns:c16="http://schemas.microsoft.com/office/drawing/2014/chart" uri="{C3380CC4-5D6E-409C-BE32-E72D297353CC}">
              <c16:uniqueId val="{00000013-4B26-4E10-AF95-90D7672E69AA}"/>
            </c:ext>
          </c:extLst>
        </c:ser>
        <c:ser>
          <c:idx val="33"/>
          <c:order val="33"/>
          <c:tx>
            <c:strRef>
              <c:f>'III - US Trajectory'!$J$37</c:f>
              <c:strCache>
                <c:ptCount val="1"/>
                <c:pt idx="0">
                  <c:v>Idaho</c:v>
                </c:pt>
              </c:strCache>
            </c:strRef>
          </c:tx>
          <c:spPr>
            <a:ln w="22225" cap="rnd">
              <a:solidFill>
                <a:schemeClr val="accent4">
                  <a:lumMod val="50000"/>
                </a:schemeClr>
              </a:solidFill>
              <a:round/>
            </a:ln>
            <a:effectLst/>
          </c:spPr>
          <c:marker>
            <c:symbol val="plus"/>
            <c:size val="6"/>
            <c:spPr>
              <a:noFill/>
              <a:ln w="9525">
                <a:solidFill>
                  <a:schemeClr val="accent4">
                    <a:lumMod val="5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Trajectory'!$K$37:$CI$37</c15:sqref>
                  </c15:fullRef>
                </c:ext>
              </c:extLst>
              <c:f>('III - US Trajectory'!$K$37:$BF$37,'III - US Trajectory'!$BK$37:$CI$37)</c:f>
              <c:numCache>
                <c:formatCode>General</c:formatCode>
                <c:ptCount val="25"/>
                <c:pt idx="0">
                  <c:v>2</c:v>
                </c:pt>
                <c:pt idx="1">
                  <c:v>4</c:v>
                </c:pt>
                <c:pt idx="2">
                  <c:v>4</c:v>
                </c:pt>
                <c:pt idx="3">
                  <c:v>8</c:v>
                </c:pt>
                <c:pt idx="4">
                  <c:v>9</c:v>
                </c:pt>
                <c:pt idx="5">
                  <c:v>23</c:v>
                </c:pt>
                <c:pt idx="6">
                  <c:v>36</c:v>
                </c:pt>
                <c:pt idx="7">
                  <c:v>42</c:v>
                </c:pt>
                <c:pt idx="8">
                  <c:v>42</c:v>
                </c:pt>
                <c:pt idx="9">
                  <c:v>68</c:v>
                </c:pt>
                <c:pt idx="10">
                  <c:v>81</c:v>
                </c:pt>
                <c:pt idx="11">
                  <c:v>91</c:v>
                </c:pt>
                <c:pt idx="12">
                  <c:v>146</c:v>
                </c:pt>
                <c:pt idx="13">
                  <c:v>205</c:v>
                </c:pt>
                <c:pt idx="14">
                  <c:v>234</c:v>
                </c:pt>
                <c:pt idx="15">
                  <c:v>281</c:v>
                </c:pt>
                <c:pt idx="16">
                  <c:v>340</c:v>
                </c:pt>
                <c:pt idx="17">
                  <c:v>515</c:v>
                </c:pt>
                <c:pt idx="18">
                  <c:v>566</c:v>
                </c:pt>
                <c:pt idx="19">
                  <c:v>767</c:v>
                </c:pt>
                <c:pt idx="20">
                  <c:v>891</c:v>
                </c:pt>
                <c:pt idx="21">
                  <c:v>1022</c:v>
                </c:pt>
                <c:pt idx="22">
                  <c:v>1078</c:v>
                </c:pt>
                <c:pt idx="23">
                  <c:v>1101</c:v>
                </c:pt>
                <c:pt idx="24">
                  <c:v>1170</c:v>
                </c:pt>
              </c:numCache>
            </c:numRef>
          </c:val>
          <c:smooth val="0"/>
          <c:extLst>
            <c:ext xmlns:c16="http://schemas.microsoft.com/office/drawing/2014/chart" uri="{C3380CC4-5D6E-409C-BE32-E72D297353CC}">
              <c16:uniqueId val="{00000014-4B26-4E10-AF95-90D7672E69AA}"/>
            </c:ext>
          </c:extLst>
        </c:ser>
        <c:ser>
          <c:idx val="34"/>
          <c:order val="34"/>
          <c:tx>
            <c:strRef>
              <c:f>'III - US Trajectory'!$J$38</c:f>
              <c:strCache>
                <c:ptCount val="1"/>
                <c:pt idx="0">
                  <c:v>DC</c:v>
                </c:pt>
              </c:strCache>
            </c:strRef>
          </c:tx>
          <c:spPr>
            <a:ln w="22225" cap="rnd">
              <a:solidFill>
                <a:schemeClr val="accent5">
                  <a:lumMod val="50000"/>
                </a:schemeClr>
              </a:solidFill>
              <a:round/>
            </a:ln>
            <a:effectLst/>
          </c:spPr>
          <c:marker>
            <c:symbol val="dot"/>
            <c:size val="6"/>
            <c:spPr>
              <a:solidFill>
                <a:schemeClr val="accent5">
                  <a:lumMod val="50000"/>
                </a:schemeClr>
              </a:solidFill>
              <a:ln w="9525">
                <a:solidFill>
                  <a:schemeClr val="accent5">
                    <a:lumMod val="50000"/>
                  </a:schemeClr>
                </a:solidFill>
                <a:round/>
              </a:ln>
              <a:effectLst/>
            </c:spPr>
          </c:marker>
          <c:cat>
            <c:numRef>
              <c:extLst>
                <c:ext xmlns:c15="http://schemas.microsoft.com/office/drawing/2012/chart" uri="{02D57815-91ED-43cb-92C2-25804820EDAC}">
                  <c15:fullRef>
                    <c15:sqref>'III - US Trajectory'!$K$3:$CI$3</c15:sqref>
                  </c15:fullRef>
                </c:ext>
              </c:extLst>
              <c:f>('III - US Trajectory'!$K$3:$BF$3,'III - US Trajectory'!$BK$3:$CI$3)</c:f>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Trajectory'!$K$38:$CI$38</c15:sqref>
                  </c15:fullRef>
                </c:ext>
              </c:extLst>
              <c:f>('III - US Trajectory'!$K$38:$BF$38,'III - US Trajectory'!$BK$38:$CI$38)</c:f>
              <c:numCache>
                <c:formatCode>General</c:formatCode>
                <c:ptCount val="25"/>
                <c:pt idx="0">
                  <c:v>0</c:v>
                </c:pt>
                <c:pt idx="1">
                  <c:v>0</c:v>
                </c:pt>
                <c:pt idx="2">
                  <c:v>22</c:v>
                </c:pt>
                <c:pt idx="3">
                  <c:v>22</c:v>
                </c:pt>
                <c:pt idx="4">
                  <c:v>31</c:v>
                </c:pt>
                <c:pt idx="5">
                  <c:v>71</c:v>
                </c:pt>
                <c:pt idx="6">
                  <c:v>77</c:v>
                </c:pt>
                <c:pt idx="7">
                  <c:v>0</c:v>
                </c:pt>
                <c:pt idx="8">
                  <c:v>102</c:v>
                </c:pt>
                <c:pt idx="9">
                  <c:v>120</c:v>
                </c:pt>
                <c:pt idx="10">
                  <c:v>141</c:v>
                </c:pt>
                <c:pt idx="11">
                  <c:v>187</c:v>
                </c:pt>
                <c:pt idx="12">
                  <c:v>231</c:v>
                </c:pt>
                <c:pt idx="13">
                  <c:v>271</c:v>
                </c:pt>
                <c:pt idx="14">
                  <c:v>304</c:v>
                </c:pt>
                <c:pt idx="15">
                  <c:v>342</c:v>
                </c:pt>
                <c:pt idx="16">
                  <c:v>401</c:v>
                </c:pt>
                <c:pt idx="17">
                  <c:v>495</c:v>
                </c:pt>
                <c:pt idx="18">
                  <c:v>586</c:v>
                </c:pt>
                <c:pt idx="19">
                  <c:v>653</c:v>
                </c:pt>
                <c:pt idx="20">
                  <c:v>757</c:v>
                </c:pt>
                <c:pt idx="21">
                  <c:v>902</c:v>
                </c:pt>
                <c:pt idx="22">
                  <c:v>1002</c:v>
                </c:pt>
                <c:pt idx="23">
                  <c:v>1097</c:v>
                </c:pt>
                <c:pt idx="24">
                  <c:v>1211</c:v>
                </c:pt>
              </c:numCache>
            </c:numRef>
          </c:val>
          <c:smooth val="0"/>
          <c:extLst>
            <c:ext xmlns:c16="http://schemas.microsoft.com/office/drawing/2014/chart" uri="{C3380CC4-5D6E-409C-BE32-E72D297353CC}">
              <c16:uniqueId val="{00000015-4B26-4E10-AF95-90D7672E69AA}"/>
            </c:ext>
          </c:extLst>
        </c:ser>
        <c:dLbls>
          <c:showLegendKey val="0"/>
          <c:showVal val="0"/>
          <c:showCatName val="0"/>
          <c:showSerName val="0"/>
          <c:showPercent val="0"/>
          <c:showBubbleSize val="0"/>
        </c:dLbls>
        <c:marker val="1"/>
        <c:smooth val="0"/>
        <c:axId val="1231515760"/>
        <c:axId val="872919808"/>
        <c:extLst>
          <c:ext xmlns:c15="http://schemas.microsoft.com/office/drawing/2012/chart" uri="{02D57815-91ED-43cb-92C2-25804820EDAC}">
            <c15:filteredLineSeries>
              <c15:ser>
                <c:idx val="14"/>
                <c:order val="14"/>
                <c:tx>
                  <c:strRef>
                    <c:extLst>
                      <c:ext uri="{02D57815-91ED-43cb-92C2-25804820EDAC}">
                        <c15:formulaRef>
                          <c15:sqref>'III - US Trajectory'!$J$18</c15:sqref>
                        </c15:formulaRef>
                      </c:ext>
                    </c:extLst>
                    <c:strCache>
                      <c:ptCount val="1"/>
                      <c:pt idx="0">
                        <c:v>Tennessee</c:v>
                      </c:pt>
                    </c:strCache>
                  </c:strRef>
                </c:tx>
                <c:spPr>
                  <a:ln w="22225" cap="rnd">
                    <a:solidFill>
                      <a:schemeClr val="accent3">
                        <a:lumMod val="80000"/>
                        <a:lumOff val="20000"/>
                      </a:schemeClr>
                    </a:solidFill>
                    <a:round/>
                  </a:ln>
                  <a:effectLst/>
                </c:spPr>
                <c:marker>
                  <c:symbol val="none"/>
                </c:marker>
                <c:cat>
                  <c:numRef>
                    <c:extLst>
                      <c:ex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uri="{02D57815-91ED-43cb-92C2-25804820EDAC}">
                        <c15:fullRef>
                          <c15:sqref>'III - US Trajectory'!$K$18:$CI$18</c15:sqref>
                        </c15:fullRef>
                        <c15:formulaRef>
                          <c15:sqref>('III - US Trajectory'!$K$18:$BF$18,'III - US Trajectory'!$BK$18:$CI$18)</c15:sqref>
                        </c15:formulaRef>
                      </c:ext>
                    </c:extLst>
                    <c:numCache>
                      <c:formatCode>General</c:formatCode>
                      <c:ptCount val="25"/>
                      <c:pt idx="0">
                        <c:v>32</c:v>
                      </c:pt>
                      <c:pt idx="1">
                        <c:v>32</c:v>
                      </c:pt>
                      <c:pt idx="2">
                        <c:v>52</c:v>
                      </c:pt>
                      <c:pt idx="3">
                        <c:v>74</c:v>
                      </c:pt>
                      <c:pt idx="4">
                        <c:v>100</c:v>
                      </c:pt>
                      <c:pt idx="5">
                        <c:v>154</c:v>
                      </c:pt>
                      <c:pt idx="6">
                        <c:v>223</c:v>
                      </c:pt>
                      <c:pt idx="7">
                        <c:v>304</c:v>
                      </c:pt>
                      <c:pt idx="8">
                        <c:v>393</c:v>
                      </c:pt>
                      <c:pt idx="9">
                        <c:v>614</c:v>
                      </c:pt>
                      <c:pt idx="10">
                        <c:v>772</c:v>
                      </c:pt>
                      <c:pt idx="11">
                        <c:v>916</c:v>
                      </c:pt>
                      <c:pt idx="12">
                        <c:v>1097</c:v>
                      </c:pt>
                      <c:pt idx="13">
                        <c:v>1318</c:v>
                      </c:pt>
                      <c:pt idx="14">
                        <c:v>1511</c:v>
                      </c:pt>
                      <c:pt idx="15">
                        <c:v>1720</c:v>
                      </c:pt>
                      <c:pt idx="16">
                        <c:v>1917</c:v>
                      </c:pt>
                      <c:pt idx="17">
                        <c:v>2391</c:v>
                      </c:pt>
                      <c:pt idx="18">
                        <c:v>2933</c:v>
                      </c:pt>
                      <c:pt idx="19">
                        <c:v>2596</c:v>
                      </c:pt>
                      <c:pt idx="20">
                        <c:v>2826</c:v>
                      </c:pt>
                      <c:pt idx="21">
                        <c:v>3041</c:v>
                      </c:pt>
                      <c:pt idx="22">
                        <c:v>3282</c:v>
                      </c:pt>
                      <c:pt idx="23">
                        <c:v>3443</c:v>
                      </c:pt>
                      <c:pt idx="24">
                        <c:v>4139</c:v>
                      </c:pt>
                    </c:numCache>
                  </c:numRef>
                </c:val>
                <c:smooth val="0"/>
                <c:extLst>
                  <c:ext xmlns:c16="http://schemas.microsoft.com/office/drawing/2014/chart" uri="{C3380CC4-5D6E-409C-BE32-E72D297353CC}">
                    <c16:uniqueId val="{00000016-4B26-4E10-AF95-90D7672E69A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'III - US Trajectory'!$J$19</c15:sqref>
                        </c15:formulaRef>
                      </c:ext>
                    </c:extLst>
                    <c:strCache>
                      <c:ptCount val="1"/>
                      <c:pt idx="0">
                        <c:v>Indiana</c:v>
                      </c:pt>
                    </c:strCache>
                  </c:strRef>
                </c:tx>
                <c:spPr>
                  <a:ln w="22225" cap="rnd">
                    <a:solidFill>
                      <a:schemeClr val="accent4">
                        <a:lumMod val="80000"/>
                        <a:lumOff val="2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Trajectory'!$K$19:$CI$19</c15:sqref>
                        </c15:fullRef>
                        <c15:formulaRef>
                          <c15:sqref>('III - US Trajectory'!$K$19:$BF$19,'III - US Trajectory'!$BK$19:$CI$19)</c15:sqref>
                        </c15:formulaRef>
                      </c:ext>
                    </c:extLst>
                    <c:numCache>
                      <c:formatCode>General</c:formatCode>
                      <c:ptCount val="25"/>
                      <c:pt idx="0">
                        <c:v>16</c:v>
                      </c:pt>
                      <c:pt idx="1">
                        <c:v>20</c:v>
                      </c:pt>
                      <c:pt idx="2">
                        <c:v>25</c:v>
                      </c:pt>
                      <c:pt idx="3">
                        <c:v>30</c:v>
                      </c:pt>
                      <c:pt idx="4">
                        <c:v>38</c:v>
                      </c:pt>
                      <c:pt idx="5">
                        <c:v>60</c:v>
                      </c:pt>
                      <c:pt idx="6">
                        <c:v>86</c:v>
                      </c:pt>
                      <c:pt idx="7">
                        <c:v>128</c:v>
                      </c:pt>
                      <c:pt idx="8">
                        <c:v>204</c:v>
                      </c:pt>
                      <c:pt idx="9">
                        <c:v>270</c:v>
                      </c:pt>
                      <c:pt idx="10">
                        <c:v>368</c:v>
                      </c:pt>
                      <c:pt idx="11">
                        <c:v>477</c:v>
                      </c:pt>
                      <c:pt idx="12">
                        <c:v>645</c:v>
                      </c:pt>
                      <c:pt idx="13">
                        <c:v>979</c:v>
                      </c:pt>
                      <c:pt idx="14">
                        <c:v>1233</c:v>
                      </c:pt>
                      <c:pt idx="15">
                        <c:v>1513</c:v>
                      </c:pt>
                      <c:pt idx="16">
                        <c:v>1786</c:v>
                      </c:pt>
                      <c:pt idx="17">
                        <c:v>2158</c:v>
                      </c:pt>
                      <c:pt idx="18">
                        <c:v>2564</c:v>
                      </c:pt>
                      <c:pt idx="19">
                        <c:v>3038</c:v>
                      </c:pt>
                      <c:pt idx="20">
                        <c:v>3437</c:v>
                      </c:pt>
                      <c:pt idx="21">
                        <c:v>3953</c:v>
                      </c:pt>
                      <c:pt idx="22">
                        <c:v>4411</c:v>
                      </c:pt>
                      <c:pt idx="23">
                        <c:v>4936</c:v>
                      </c:pt>
                      <c:pt idx="24">
                        <c:v>5510</c:v>
                      </c:pt>
                    </c:numCache>
                  </c:numRef>
                </c:val>
                <c:smooth val="0"/>
                <c:extLst xmlns:c15="http://schemas.microsoft.com/office/drawing/2012/chart">
                  <c:ext xmlns:c16="http://schemas.microsoft.com/office/drawing/2014/chart" uri="{C3380CC4-5D6E-409C-BE32-E72D297353CC}">
                    <c16:uniqueId val="{00000017-4B26-4E10-AF95-90D7672E69A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'III - US Trajectory'!$J$21</c15:sqref>
                        </c15:formulaRef>
                      </c:ext>
                    </c:extLst>
                    <c:strCache>
                      <c:ptCount val="1"/>
                      <c:pt idx="0">
                        <c:v>Maryland</c:v>
                      </c:pt>
                    </c:strCache>
                  </c:strRef>
                </c:tx>
                <c:spPr>
                  <a:ln w="22225" cap="rnd">
                    <a:solidFill>
                      <a:schemeClr val="accent6">
                        <a:lumMod val="80000"/>
                        <a:lumOff val="2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Trajectory'!$K$21:$CI$21</c15:sqref>
                        </c15:fullRef>
                        <c15:formulaRef>
                          <c15:sqref>('III - US Trajectory'!$K$21:$BF$21,'III - US Trajectory'!$BK$21:$CI$21)</c15:sqref>
                        </c15:formulaRef>
                      </c:ext>
                    </c:extLst>
                    <c:numCache>
                      <c:formatCode>General</c:formatCode>
                      <c:ptCount val="25"/>
                      <c:pt idx="0">
                        <c:v>27</c:v>
                      </c:pt>
                      <c:pt idx="1">
                        <c:v>24</c:v>
                      </c:pt>
                      <c:pt idx="2">
                        <c:v>42</c:v>
                      </c:pt>
                      <c:pt idx="3">
                        <c:v>60</c:v>
                      </c:pt>
                      <c:pt idx="4">
                        <c:v>85</c:v>
                      </c:pt>
                      <c:pt idx="5">
                        <c:v>107</c:v>
                      </c:pt>
                      <c:pt idx="6">
                        <c:v>149</c:v>
                      </c:pt>
                      <c:pt idx="7">
                        <c:v>193</c:v>
                      </c:pt>
                      <c:pt idx="8">
                        <c:v>244</c:v>
                      </c:pt>
                      <c:pt idx="9">
                        <c:v>290</c:v>
                      </c:pt>
                      <c:pt idx="10">
                        <c:v>349</c:v>
                      </c:pt>
                      <c:pt idx="11">
                        <c:v>425</c:v>
                      </c:pt>
                      <c:pt idx="12">
                        <c:v>583</c:v>
                      </c:pt>
                      <c:pt idx="13">
                        <c:v>775</c:v>
                      </c:pt>
                      <c:pt idx="14">
                        <c:v>995</c:v>
                      </c:pt>
                      <c:pt idx="15">
                        <c:v>1239</c:v>
                      </c:pt>
                      <c:pt idx="16">
                        <c:v>1413</c:v>
                      </c:pt>
                      <c:pt idx="17">
                        <c:v>1660</c:v>
                      </c:pt>
                      <c:pt idx="18">
                        <c:v>1986</c:v>
                      </c:pt>
                      <c:pt idx="19">
                        <c:v>2331</c:v>
                      </c:pt>
                      <c:pt idx="20">
                        <c:v>2758</c:v>
                      </c:pt>
                      <c:pt idx="21">
                        <c:v>3125</c:v>
                      </c:pt>
                      <c:pt idx="22">
                        <c:v>3617</c:v>
                      </c:pt>
                      <c:pt idx="23">
                        <c:v>4045</c:v>
                      </c:pt>
                      <c:pt idx="24">
                        <c:v>4371</c:v>
                      </c:pt>
                    </c:numCache>
                  </c:numRef>
                </c:val>
                <c:smooth val="0"/>
                <c:extLst xmlns:c15="http://schemas.microsoft.com/office/drawing/2012/chart">
                  <c:ext xmlns:c16="http://schemas.microsoft.com/office/drawing/2014/chart" uri="{C3380CC4-5D6E-409C-BE32-E72D297353CC}">
                    <c16:uniqueId val="{00000018-4B26-4E10-AF95-90D7672E69A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'III - US Trajectory'!$J$22</c15:sqref>
                        </c15:formulaRef>
                      </c:ext>
                    </c:extLst>
                    <c:strCache>
                      <c:ptCount val="1"/>
                      <c:pt idx="0">
                        <c:v>North Carolina</c:v>
                      </c:pt>
                    </c:strCache>
                  </c:strRef>
                </c:tx>
                <c:spPr>
                  <a:ln w="22225" cap="rnd">
                    <a:solidFill>
                      <a:schemeClr val="accent1">
                        <a:lumMod val="8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Trajectory'!$K$22:$CI$22</c15:sqref>
                        </c15:fullRef>
                        <c15:formulaRef>
                          <c15:sqref>('III - US Trajectory'!$K$22:$BF$22,'III - US Trajectory'!$BK$22:$CI$22)</c15:sqref>
                        </c15:formulaRef>
                      </c:ext>
                    </c:extLst>
                    <c:numCache>
                      <c:formatCode>General</c:formatCode>
                      <c:ptCount val="25"/>
                      <c:pt idx="0">
                        <c:v>25</c:v>
                      </c:pt>
                      <c:pt idx="1">
                        <c:v>32</c:v>
                      </c:pt>
                      <c:pt idx="2">
                        <c:v>39</c:v>
                      </c:pt>
                      <c:pt idx="3">
                        <c:v>64</c:v>
                      </c:pt>
                      <c:pt idx="4">
                        <c:v>92</c:v>
                      </c:pt>
                      <c:pt idx="5">
                        <c:v>136</c:v>
                      </c:pt>
                      <c:pt idx="6">
                        <c:v>189</c:v>
                      </c:pt>
                      <c:pt idx="7">
                        <c:v>256</c:v>
                      </c:pt>
                      <c:pt idx="8">
                        <c:v>305</c:v>
                      </c:pt>
                      <c:pt idx="9">
                        <c:v>353</c:v>
                      </c:pt>
                      <c:pt idx="10">
                        <c:v>495</c:v>
                      </c:pt>
                      <c:pt idx="11">
                        <c:v>590</c:v>
                      </c:pt>
                      <c:pt idx="12">
                        <c:v>738</c:v>
                      </c:pt>
                      <c:pt idx="13">
                        <c:v>887</c:v>
                      </c:pt>
                      <c:pt idx="14">
                        <c:v>1020</c:v>
                      </c:pt>
                      <c:pt idx="15">
                        <c:v>1191</c:v>
                      </c:pt>
                      <c:pt idx="16">
                        <c:v>1313</c:v>
                      </c:pt>
                      <c:pt idx="17">
                        <c:v>1535</c:v>
                      </c:pt>
                      <c:pt idx="18">
                        <c:v>1675</c:v>
                      </c:pt>
                      <c:pt idx="19">
                        <c:v>1977</c:v>
                      </c:pt>
                      <c:pt idx="20">
                        <c:v>2251</c:v>
                      </c:pt>
                      <c:pt idx="21">
                        <c:v>2486</c:v>
                      </c:pt>
                      <c:pt idx="22">
                        <c:v>2649</c:v>
                      </c:pt>
                      <c:pt idx="23">
                        <c:v>2962</c:v>
                      </c:pt>
                      <c:pt idx="24">
                        <c:v>3299</c:v>
                      </c:pt>
                    </c:numCache>
                  </c:numRef>
                </c:val>
                <c:smooth val="0"/>
                <c:extLst xmlns:c15="http://schemas.microsoft.com/office/drawing/2012/chart">
                  <c:ext xmlns:c16="http://schemas.microsoft.com/office/drawing/2014/chart" uri="{C3380CC4-5D6E-409C-BE32-E72D297353CC}">
                    <c16:uniqueId val="{00000019-4B26-4E10-AF95-90D7672E69A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'III - US Trajectory'!$J$24</c15:sqref>
                        </c15:formulaRef>
                      </c:ext>
                    </c:extLst>
                    <c:strCache>
                      <c:ptCount val="1"/>
                      <c:pt idx="0">
                        <c:v>Wisconsin</c:v>
                      </c:pt>
                    </c:strCache>
                  </c:strRef>
                </c:tx>
                <c:spPr>
                  <a:ln w="22225" cap="rnd">
                    <a:solidFill>
                      <a:schemeClr val="accent3">
                        <a:lumMod val="8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Trajectory'!$K$24:$CI$24</c15:sqref>
                        </c15:fullRef>
                        <c15:formulaRef>
                          <c15:sqref>('III - US Trajectory'!$K$24:$BF$24,'III - US Trajectory'!$BK$24:$CI$24)</c15:sqref>
                        </c15:formulaRef>
                      </c:ext>
                    </c:extLst>
                    <c:numCache>
                      <c:formatCode>General</c:formatCode>
                      <c:ptCount val="25"/>
                      <c:pt idx="0">
                        <c:v>27</c:v>
                      </c:pt>
                      <c:pt idx="1">
                        <c:v>28</c:v>
                      </c:pt>
                      <c:pt idx="2">
                        <c:v>48</c:v>
                      </c:pt>
                      <c:pt idx="3">
                        <c:v>73</c:v>
                      </c:pt>
                      <c:pt idx="4">
                        <c:v>111</c:v>
                      </c:pt>
                      <c:pt idx="5">
                        <c:v>159</c:v>
                      </c:pt>
                      <c:pt idx="6">
                        <c:v>219</c:v>
                      </c:pt>
                      <c:pt idx="7">
                        <c:v>282</c:v>
                      </c:pt>
                      <c:pt idx="8">
                        <c:v>381</c:v>
                      </c:pt>
                      <c:pt idx="9">
                        <c:v>425</c:v>
                      </c:pt>
                      <c:pt idx="10">
                        <c:v>481</c:v>
                      </c:pt>
                      <c:pt idx="11">
                        <c:v>621</c:v>
                      </c:pt>
                      <c:pt idx="12">
                        <c:v>728</c:v>
                      </c:pt>
                      <c:pt idx="13">
                        <c:v>926</c:v>
                      </c:pt>
                      <c:pt idx="14">
                        <c:v>1055</c:v>
                      </c:pt>
                      <c:pt idx="15">
                        <c:v>1164</c:v>
                      </c:pt>
                      <c:pt idx="16">
                        <c:v>1230</c:v>
                      </c:pt>
                      <c:pt idx="17">
                        <c:v>1412</c:v>
                      </c:pt>
                      <c:pt idx="18">
                        <c:v>1556</c:v>
                      </c:pt>
                      <c:pt idx="19">
                        <c:v>1748</c:v>
                      </c:pt>
                      <c:pt idx="20">
                        <c:v>2012</c:v>
                      </c:pt>
                      <c:pt idx="21">
                        <c:v>2030</c:v>
                      </c:pt>
                      <c:pt idx="22">
                        <c:v>2320</c:v>
                      </c:pt>
                      <c:pt idx="23">
                        <c:v>2449</c:v>
                      </c:pt>
                      <c:pt idx="24">
                        <c:v>2578</c:v>
                      </c:pt>
                    </c:numCache>
                  </c:numRef>
                </c:val>
                <c:smooth val="0"/>
                <c:extLst xmlns:c15="http://schemas.microsoft.com/office/drawing/2012/chart">
                  <c:ext xmlns:c16="http://schemas.microsoft.com/office/drawing/2014/chart" uri="{C3380CC4-5D6E-409C-BE32-E72D297353CC}">
                    <c16:uniqueId val="{0000001A-4B26-4E10-AF95-90D7672E69A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'III - US Trajectory'!$J$27</c15:sqref>
                        </c15:formulaRef>
                      </c:ext>
                    </c:extLst>
                    <c:strCache>
                      <c:ptCount val="1"/>
                      <c:pt idx="0">
                        <c:v>Nevada</c:v>
                      </c:pt>
                    </c:strCache>
                  </c:strRef>
                </c:tx>
                <c:spPr>
                  <a:ln w="22225" cap="rnd">
                    <a:solidFill>
                      <a:schemeClr val="accent6">
                        <a:lumMod val="8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Trajectory'!$K$27:$CI$27</c15:sqref>
                        </c15:fullRef>
                        <c15:formulaRef>
                          <c15:sqref>('III - US Trajectory'!$K$27:$BF$27,'III - US Trajectory'!$BK$27:$CI$27)</c15:sqref>
                        </c15:formulaRef>
                      </c:ext>
                    </c:extLst>
                    <c:numCache>
                      <c:formatCode>General</c:formatCode>
                      <c:ptCount val="25"/>
                      <c:pt idx="0">
                        <c:v>20</c:v>
                      </c:pt>
                      <c:pt idx="1">
                        <c:v>20</c:v>
                      </c:pt>
                      <c:pt idx="2">
                        <c:v>45</c:v>
                      </c:pt>
                      <c:pt idx="3">
                        <c:v>55</c:v>
                      </c:pt>
                      <c:pt idx="4">
                        <c:v>55</c:v>
                      </c:pt>
                      <c:pt idx="5">
                        <c:v>95</c:v>
                      </c:pt>
                      <c:pt idx="6">
                        <c:v>161</c:v>
                      </c:pt>
                      <c:pt idx="7">
                        <c:v>161</c:v>
                      </c:pt>
                      <c:pt idx="8">
                        <c:v>190</c:v>
                      </c:pt>
                      <c:pt idx="9">
                        <c:v>245</c:v>
                      </c:pt>
                      <c:pt idx="10">
                        <c:v>278</c:v>
                      </c:pt>
                      <c:pt idx="11">
                        <c:v>323</c:v>
                      </c:pt>
                      <c:pt idx="12">
                        <c:v>420</c:v>
                      </c:pt>
                      <c:pt idx="13">
                        <c:v>536</c:v>
                      </c:pt>
                      <c:pt idx="14">
                        <c:v>626</c:v>
                      </c:pt>
                      <c:pt idx="15">
                        <c:v>920</c:v>
                      </c:pt>
                      <c:pt idx="16">
                        <c:v>1012</c:v>
                      </c:pt>
                      <c:pt idx="17">
                        <c:v>1114</c:v>
                      </c:pt>
                      <c:pt idx="18">
                        <c:v>1279</c:v>
                      </c:pt>
                      <c:pt idx="19">
                        <c:v>1315</c:v>
                      </c:pt>
                      <c:pt idx="20">
                        <c:v>1498</c:v>
                      </c:pt>
                      <c:pt idx="21">
                        <c:v>1708</c:v>
                      </c:pt>
                      <c:pt idx="22">
                        <c:v>1830</c:v>
                      </c:pt>
                      <c:pt idx="23">
                        <c:v>1920</c:v>
                      </c:pt>
                      <c:pt idx="24">
                        <c:v>2124</c:v>
                      </c:pt>
                    </c:numCache>
                  </c:numRef>
                </c:val>
                <c:smooth val="0"/>
                <c:extLst xmlns:c15="http://schemas.microsoft.com/office/drawing/2012/chart">
                  <c:ext xmlns:c16="http://schemas.microsoft.com/office/drawing/2014/chart" uri="{C3380CC4-5D6E-409C-BE32-E72D297353CC}">
                    <c16:uniqueId val="{0000001B-4B26-4E10-AF95-90D7672E69A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'III - US Trajectory'!$J$28</c15:sqref>
                        </c15:formulaRef>
                      </c:ext>
                    </c:extLst>
                    <c:strCache>
                      <c:ptCount val="1"/>
                      <c:pt idx="0">
                        <c:v>South Carolina</c:v>
                      </c:pt>
                    </c:strCache>
                  </c:strRef>
                </c:tx>
                <c:spPr>
                  <a:ln w="22225" cap="rnd">
                    <a:solidFill>
                      <a:schemeClr val="accent1">
                        <a:lumMod val="60000"/>
                        <a:lumOff val="4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Trajectory'!$K$28:$CI$28</c15:sqref>
                        </c15:fullRef>
                        <c15:formulaRef>
                          <c15:sqref>('III - US Trajectory'!$K$28:$BF$28,'III - US Trajectory'!$BK$28:$CI$28)</c15:sqref>
                        </c15:formulaRef>
                      </c:ext>
                    </c:extLst>
                    <c:numCache>
                      <c:formatCode>General</c:formatCode>
                      <c:ptCount val="25"/>
                      <c:pt idx="0">
                        <c:v>19</c:v>
                      </c:pt>
                      <c:pt idx="1">
                        <c:v>19</c:v>
                      </c:pt>
                      <c:pt idx="2">
                        <c:v>30</c:v>
                      </c:pt>
                      <c:pt idx="3">
                        <c:v>47</c:v>
                      </c:pt>
                      <c:pt idx="4">
                        <c:v>60</c:v>
                      </c:pt>
                      <c:pt idx="5">
                        <c:v>80</c:v>
                      </c:pt>
                      <c:pt idx="6">
                        <c:v>126</c:v>
                      </c:pt>
                      <c:pt idx="7">
                        <c:v>174</c:v>
                      </c:pt>
                      <c:pt idx="8">
                        <c:v>196</c:v>
                      </c:pt>
                      <c:pt idx="9">
                        <c:v>298</c:v>
                      </c:pt>
                      <c:pt idx="10">
                        <c:v>342</c:v>
                      </c:pt>
                      <c:pt idx="11">
                        <c:v>424</c:v>
                      </c:pt>
                      <c:pt idx="12">
                        <c:v>424</c:v>
                      </c:pt>
                      <c:pt idx="13">
                        <c:v>542</c:v>
                      </c:pt>
                      <c:pt idx="14">
                        <c:v>660</c:v>
                      </c:pt>
                      <c:pt idx="15">
                        <c:v>774</c:v>
                      </c:pt>
                      <c:pt idx="16">
                        <c:v>925</c:v>
                      </c:pt>
                      <c:pt idx="17">
                        <c:v>1083</c:v>
                      </c:pt>
                      <c:pt idx="18">
                        <c:v>1293</c:v>
                      </c:pt>
                      <c:pt idx="19">
                        <c:v>1554</c:v>
                      </c:pt>
                      <c:pt idx="20">
                        <c:v>1700</c:v>
                      </c:pt>
                      <c:pt idx="21">
                        <c:v>1917</c:v>
                      </c:pt>
                      <c:pt idx="22">
                        <c:v>2049</c:v>
                      </c:pt>
                      <c:pt idx="23">
                        <c:v>2232</c:v>
                      </c:pt>
                      <c:pt idx="24">
                        <c:v>2417</c:v>
                      </c:pt>
                    </c:numCache>
                  </c:numRef>
                </c:val>
                <c:smooth val="0"/>
                <c:extLst xmlns:c15="http://schemas.microsoft.com/office/drawing/2012/chart">
                  <c:ext xmlns:c16="http://schemas.microsoft.com/office/drawing/2014/chart" uri="{C3380CC4-5D6E-409C-BE32-E72D297353CC}">
                    <c16:uniqueId val="{0000001C-4B26-4E10-AF95-90D7672E69A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'III - US Trajectory'!$J$29</c15:sqref>
                        </c15:formulaRef>
                      </c:ext>
                    </c:extLst>
                    <c:strCache>
                      <c:ptCount val="1"/>
                      <c:pt idx="0">
                        <c:v>Alabama</c:v>
                      </c:pt>
                    </c:strCache>
                  </c:strRef>
                </c:tx>
                <c:spPr>
                  <a:ln w="22225" cap="rnd">
                    <a:solidFill>
                      <a:schemeClr val="accent2">
                        <a:lumMod val="60000"/>
                        <a:lumOff val="4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Trajectory'!$K$29:$CI$29</c15:sqref>
                        </c15:fullRef>
                        <c15:formulaRef>
                          <c15:sqref>('III - US Trajectory'!$K$29:$BF$29,'III - US Trajectory'!$BK$29:$CI$29)</c15:sqref>
                        </c15:formulaRef>
                      </c:ext>
                    </c:extLst>
                    <c:numCache>
                      <c:formatCode>General</c:formatCode>
                      <c:ptCount val="25"/>
                      <c:pt idx="0">
                        <c:v>7</c:v>
                      </c:pt>
                      <c:pt idx="1">
                        <c:v>11</c:v>
                      </c:pt>
                      <c:pt idx="2">
                        <c:v>29</c:v>
                      </c:pt>
                      <c:pt idx="3">
                        <c:v>39</c:v>
                      </c:pt>
                      <c:pt idx="4">
                        <c:v>51</c:v>
                      </c:pt>
                      <c:pt idx="5">
                        <c:v>78</c:v>
                      </c:pt>
                      <c:pt idx="6">
                        <c:v>106</c:v>
                      </c:pt>
                      <c:pt idx="7">
                        <c:v>131</c:v>
                      </c:pt>
                      <c:pt idx="8">
                        <c:v>157</c:v>
                      </c:pt>
                      <c:pt idx="9">
                        <c:v>196</c:v>
                      </c:pt>
                      <c:pt idx="10">
                        <c:v>242</c:v>
                      </c:pt>
                      <c:pt idx="11">
                        <c:v>381</c:v>
                      </c:pt>
                      <c:pt idx="12">
                        <c:v>517</c:v>
                      </c:pt>
                      <c:pt idx="13">
                        <c:v>587</c:v>
                      </c:pt>
                      <c:pt idx="14">
                        <c:v>694</c:v>
                      </c:pt>
                      <c:pt idx="15">
                        <c:v>825</c:v>
                      </c:pt>
                      <c:pt idx="16">
                        <c:v>899</c:v>
                      </c:pt>
                      <c:pt idx="17">
                        <c:v>987</c:v>
                      </c:pt>
                      <c:pt idx="18">
                        <c:v>1060</c:v>
                      </c:pt>
                      <c:pt idx="19">
                        <c:v>1233</c:v>
                      </c:pt>
                      <c:pt idx="20">
                        <c:v>1495</c:v>
                      </c:pt>
                      <c:pt idx="21">
                        <c:v>1614</c:v>
                      </c:pt>
                      <c:pt idx="22">
                        <c:v>1765</c:v>
                      </c:pt>
                      <c:pt idx="23">
                        <c:v>1952</c:v>
                      </c:pt>
                      <c:pt idx="24">
                        <c:v>2169</c:v>
                      </c:pt>
                    </c:numCache>
                  </c:numRef>
                </c:val>
                <c:smooth val="0"/>
                <c:extLst xmlns:c15="http://schemas.microsoft.com/office/drawing/2012/chart">
                  <c:ext xmlns:c16="http://schemas.microsoft.com/office/drawing/2014/chart" uri="{C3380CC4-5D6E-409C-BE32-E72D297353CC}">
                    <c16:uniqueId val="{0000001D-4B26-4E10-AF95-90D7672E69A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'III - US Trajectory'!$J$30</c15:sqref>
                        </c15:formulaRef>
                      </c:ext>
                    </c:extLst>
                    <c:strCache>
                      <c:ptCount val="1"/>
                      <c:pt idx="0">
                        <c:v>Mississippi</c:v>
                      </c:pt>
                    </c:strCache>
                  </c:strRef>
                </c:tx>
                <c:spPr>
                  <a:ln w="22225" cap="rnd">
                    <a:solidFill>
                      <a:schemeClr val="accent3">
                        <a:lumMod val="60000"/>
                        <a:lumOff val="4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Trajectory'!$K$30:$CI$30</c15:sqref>
                        </c15:fullRef>
                        <c15:formulaRef>
                          <c15:sqref>('III - US Trajectory'!$K$30:$BF$30,'III - US Trajectory'!$BK$30:$CI$30)</c15:sqref>
                        </c15:formulaRef>
                      </c:ext>
                    </c:extLst>
                    <c:numCache>
                      <c:formatCode>General</c:formatCode>
                      <c:ptCount val="25"/>
                      <c:pt idx="0">
                        <c:v>6</c:v>
                      </c:pt>
                      <c:pt idx="1">
                        <c:v>6</c:v>
                      </c:pt>
                      <c:pt idx="2">
                        <c:v>12</c:v>
                      </c:pt>
                      <c:pt idx="3">
                        <c:v>21</c:v>
                      </c:pt>
                      <c:pt idx="4">
                        <c:v>34</c:v>
                      </c:pt>
                      <c:pt idx="5">
                        <c:v>50</c:v>
                      </c:pt>
                      <c:pt idx="6">
                        <c:v>80</c:v>
                      </c:pt>
                      <c:pt idx="7">
                        <c:v>140</c:v>
                      </c:pt>
                      <c:pt idx="8">
                        <c:v>207</c:v>
                      </c:pt>
                      <c:pt idx="9">
                        <c:v>249</c:v>
                      </c:pt>
                      <c:pt idx="10">
                        <c:v>320</c:v>
                      </c:pt>
                      <c:pt idx="11">
                        <c:v>377</c:v>
                      </c:pt>
                      <c:pt idx="12">
                        <c:v>485</c:v>
                      </c:pt>
                      <c:pt idx="13">
                        <c:v>579</c:v>
                      </c:pt>
                      <c:pt idx="14">
                        <c:v>663</c:v>
                      </c:pt>
                      <c:pt idx="15">
                        <c:v>759</c:v>
                      </c:pt>
                      <c:pt idx="16">
                        <c:v>847</c:v>
                      </c:pt>
                      <c:pt idx="17">
                        <c:v>937</c:v>
                      </c:pt>
                      <c:pt idx="18">
                        <c:v>1073</c:v>
                      </c:pt>
                      <c:pt idx="19">
                        <c:v>1177</c:v>
                      </c:pt>
                      <c:pt idx="20">
                        <c:v>1358</c:v>
                      </c:pt>
                      <c:pt idx="21">
                        <c:v>1455</c:v>
                      </c:pt>
                      <c:pt idx="22">
                        <c:v>1638</c:v>
                      </c:pt>
                      <c:pt idx="23">
                        <c:v>1738</c:v>
                      </c:pt>
                      <c:pt idx="24">
                        <c:v>1915</c:v>
                      </c:pt>
                    </c:numCache>
                  </c:numRef>
                </c:val>
                <c:smooth val="0"/>
                <c:extLst xmlns:c15="http://schemas.microsoft.com/office/drawing/2012/chart">
                  <c:ext xmlns:c16="http://schemas.microsoft.com/office/drawing/2014/chart" uri="{C3380CC4-5D6E-409C-BE32-E72D297353CC}">
                    <c16:uniqueId val="{0000001E-4B26-4E10-AF95-90D7672E69A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'III - US Trajectory'!$J$33</c15:sqref>
                        </c15:formulaRef>
                      </c:ext>
                    </c:extLst>
                    <c:strCache>
                      <c:ptCount val="1"/>
                      <c:pt idx="0">
                        <c:v>Oklahoma</c:v>
                      </c:pt>
                    </c:strCache>
                  </c:strRef>
                </c:tx>
                <c:spPr>
                  <a:ln w="22225" cap="rnd">
                    <a:solidFill>
                      <a:schemeClr val="accent6">
                        <a:lumMod val="60000"/>
                        <a:lumOff val="4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Trajectory'!$K$33:$CI$33</c15:sqref>
                        </c15:fullRef>
                        <c15:formulaRef>
                          <c15:sqref>('III - US Trajectory'!$K$33:$BF$33,'III - US Trajectory'!$BK$33:$CI$33)</c15:sqref>
                        </c15:formulaRef>
                      </c:ext>
                    </c:extLst>
                    <c:numCache>
                      <c:formatCode>General</c:formatCode>
                      <c:ptCount val="25"/>
                      <c:pt idx="0">
                        <c:v>4</c:v>
                      </c:pt>
                      <c:pt idx="1">
                        <c:v>4</c:v>
                      </c:pt>
                      <c:pt idx="2">
                        <c:v>10</c:v>
                      </c:pt>
                      <c:pt idx="3">
                        <c:v>17</c:v>
                      </c:pt>
                      <c:pt idx="4">
                        <c:v>17</c:v>
                      </c:pt>
                      <c:pt idx="5">
                        <c:v>44</c:v>
                      </c:pt>
                      <c:pt idx="6">
                        <c:v>49</c:v>
                      </c:pt>
                      <c:pt idx="7">
                        <c:v>53</c:v>
                      </c:pt>
                      <c:pt idx="8">
                        <c:v>67</c:v>
                      </c:pt>
                      <c:pt idx="9">
                        <c:v>81</c:v>
                      </c:pt>
                      <c:pt idx="10">
                        <c:v>106</c:v>
                      </c:pt>
                      <c:pt idx="11">
                        <c:v>164</c:v>
                      </c:pt>
                      <c:pt idx="12">
                        <c:v>248</c:v>
                      </c:pt>
                      <c:pt idx="13">
                        <c:v>322</c:v>
                      </c:pt>
                      <c:pt idx="14">
                        <c:v>377</c:v>
                      </c:pt>
                      <c:pt idx="15">
                        <c:v>429</c:v>
                      </c:pt>
                      <c:pt idx="16">
                        <c:v>481</c:v>
                      </c:pt>
                      <c:pt idx="17">
                        <c:v>568</c:v>
                      </c:pt>
                      <c:pt idx="18">
                        <c:v>721</c:v>
                      </c:pt>
                      <c:pt idx="19">
                        <c:v>879</c:v>
                      </c:pt>
                      <c:pt idx="20">
                        <c:v>988</c:v>
                      </c:pt>
                      <c:pt idx="21">
                        <c:v>1159</c:v>
                      </c:pt>
                      <c:pt idx="22">
                        <c:v>1252</c:v>
                      </c:pt>
                      <c:pt idx="23">
                        <c:v>1327</c:v>
                      </c:pt>
                      <c:pt idx="24">
                        <c:v>1472</c:v>
                      </c:pt>
                    </c:numCache>
                  </c:numRef>
                </c:val>
                <c:smooth val="0"/>
                <c:extLst xmlns:c15="http://schemas.microsoft.com/office/drawing/2012/chart">
                  <c:ext xmlns:c16="http://schemas.microsoft.com/office/drawing/2014/chart" uri="{C3380CC4-5D6E-409C-BE32-E72D297353CC}">
                    <c16:uniqueId val="{0000001F-4B26-4E10-AF95-90D7672E69A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'III - US Trajectory'!$J$34</c15:sqref>
                        </c15:formulaRef>
                      </c:ext>
                    </c:extLst>
                    <c:strCache>
                      <c:ptCount val="1"/>
                      <c:pt idx="0">
                        <c:v>Minnesota</c:v>
                      </c:pt>
                    </c:strCache>
                  </c:strRef>
                </c:tx>
                <c:spPr>
                  <a:ln w="22225" cap="rnd">
                    <a:solidFill>
                      <a:schemeClr val="accent1">
                        <a:lumMod val="5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Trajectory'!$K$34:$CI$34</c15:sqref>
                        </c15:fullRef>
                        <c15:formulaRef>
                          <c15:sqref>('III - US Trajectory'!$K$34:$BF$34,'III - US Trajectory'!$BK$34:$CI$34)</c15:sqref>
                        </c15:formulaRef>
                      </c:ext>
                    </c:extLst>
                    <c:numCache>
                      <c:formatCode>General</c:formatCode>
                      <c:ptCount val="25"/>
                      <c:pt idx="0">
                        <c:v>21</c:v>
                      </c:pt>
                      <c:pt idx="1">
                        <c:v>21</c:v>
                      </c:pt>
                      <c:pt idx="2">
                        <c:v>53</c:v>
                      </c:pt>
                      <c:pt idx="3">
                        <c:v>59</c:v>
                      </c:pt>
                      <c:pt idx="4">
                        <c:v>77</c:v>
                      </c:pt>
                      <c:pt idx="5">
                        <c:v>89</c:v>
                      </c:pt>
                      <c:pt idx="6">
                        <c:v>113</c:v>
                      </c:pt>
                      <c:pt idx="7">
                        <c:v>134</c:v>
                      </c:pt>
                      <c:pt idx="8">
                        <c:v>167</c:v>
                      </c:pt>
                      <c:pt idx="9">
                        <c:v>234</c:v>
                      </c:pt>
                      <c:pt idx="10">
                        <c:v>261</c:v>
                      </c:pt>
                      <c:pt idx="11">
                        <c:v>286</c:v>
                      </c:pt>
                      <c:pt idx="12">
                        <c:v>344</c:v>
                      </c:pt>
                      <c:pt idx="13">
                        <c:v>396</c:v>
                      </c:pt>
                      <c:pt idx="14">
                        <c:v>441</c:v>
                      </c:pt>
                      <c:pt idx="15">
                        <c:v>503</c:v>
                      </c:pt>
                      <c:pt idx="16">
                        <c:v>576</c:v>
                      </c:pt>
                      <c:pt idx="17">
                        <c:v>629</c:v>
                      </c:pt>
                      <c:pt idx="18">
                        <c:v>689</c:v>
                      </c:pt>
                      <c:pt idx="19">
                        <c:v>742</c:v>
                      </c:pt>
                      <c:pt idx="20">
                        <c:v>788</c:v>
                      </c:pt>
                      <c:pt idx="21">
                        <c:v>863</c:v>
                      </c:pt>
                      <c:pt idx="22">
                        <c:v>928</c:v>
                      </c:pt>
                      <c:pt idx="23">
                        <c:v>980</c:v>
                      </c:pt>
                      <c:pt idx="24">
                        <c:v>1069</c:v>
                      </c:pt>
                    </c:numCache>
                  </c:numRef>
                </c:val>
                <c:smooth val="0"/>
                <c:extLst xmlns:c15="http://schemas.microsoft.com/office/drawing/2012/chart">
                  <c:ext xmlns:c16="http://schemas.microsoft.com/office/drawing/2014/chart" uri="{C3380CC4-5D6E-409C-BE32-E72D297353CC}">
                    <c16:uniqueId val="{00000020-4B26-4E10-AF95-90D7672E69A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'III - US Trajectory'!$J$35</c15:sqref>
                        </c15:formulaRef>
                      </c:ext>
                    </c:extLst>
                    <c:strCache>
                      <c:ptCount val="1"/>
                      <c:pt idx="0">
                        <c:v>Kentucky</c:v>
                      </c:pt>
                    </c:strCache>
                  </c:strRef>
                </c:tx>
                <c:spPr>
                  <a:ln w="22225" cap="rnd">
                    <a:solidFill>
                      <a:schemeClr val="accent2">
                        <a:lumMod val="5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Trajectory'!$K$35:$CI$35</c15:sqref>
                        </c15:fullRef>
                        <c15:formulaRef>
                          <c15:sqref>('III - US Trajectory'!$K$35:$BF$35,'III - US Trajectory'!$BK$35:$CI$35)</c15:sqref>
                        </c15:formulaRef>
                      </c:ext>
                    </c:extLst>
                    <c:numCache>
                      <c:formatCode>General</c:formatCode>
                      <c:ptCount val="25"/>
                      <c:pt idx="0">
                        <c:v>16</c:v>
                      </c:pt>
                      <c:pt idx="1">
                        <c:v>18</c:v>
                      </c:pt>
                      <c:pt idx="2">
                        <c:v>21</c:v>
                      </c:pt>
                      <c:pt idx="3">
                        <c:v>26</c:v>
                      </c:pt>
                      <c:pt idx="4">
                        <c:v>28</c:v>
                      </c:pt>
                      <c:pt idx="5">
                        <c:v>50</c:v>
                      </c:pt>
                      <c:pt idx="6">
                        <c:v>64</c:v>
                      </c:pt>
                      <c:pt idx="7">
                        <c:v>87</c:v>
                      </c:pt>
                      <c:pt idx="8">
                        <c:v>103</c:v>
                      </c:pt>
                      <c:pt idx="9">
                        <c:v>123</c:v>
                      </c:pt>
                      <c:pt idx="10">
                        <c:v>162</c:v>
                      </c:pt>
                      <c:pt idx="11">
                        <c:v>197</c:v>
                      </c:pt>
                      <c:pt idx="12">
                        <c:v>247</c:v>
                      </c:pt>
                      <c:pt idx="13">
                        <c:v>301</c:v>
                      </c:pt>
                      <c:pt idx="14">
                        <c:v>393</c:v>
                      </c:pt>
                      <c:pt idx="15">
                        <c:v>438</c:v>
                      </c:pt>
                      <c:pt idx="16">
                        <c:v>479</c:v>
                      </c:pt>
                      <c:pt idx="17">
                        <c:v>628</c:v>
                      </c:pt>
                      <c:pt idx="18">
                        <c:v>632</c:v>
                      </c:pt>
                      <c:pt idx="19">
                        <c:v>657</c:v>
                      </c:pt>
                      <c:pt idx="20">
                        <c:v>657</c:v>
                      </c:pt>
                      <c:pt idx="21">
                        <c:v>888</c:v>
                      </c:pt>
                      <c:pt idx="22">
                        <c:v>921</c:v>
                      </c:pt>
                      <c:pt idx="23">
                        <c:v>921</c:v>
                      </c:pt>
                      <c:pt idx="24">
                        <c:v>1149</c:v>
                      </c:pt>
                    </c:numCache>
                  </c:numRef>
                </c:val>
                <c:smooth val="0"/>
                <c:extLst xmlns:c15="http://schemas.microsoft.com/office/drawing/2012/chart">
                  <c:ext xmlns:c16="http://schemas.microsoft.com/office/drawing/2014/chart" uri="{C3380CC4-5D6E-409C-BE32-E72D297353CC}">
                    <c16:uniqueId val="{00000021-4B26-4E10-AF95-90D7672E69A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'III - US Trajectory'!$J$36</c15:sqref>
                        </c15:formulaRef>
                      </c:ext>
                    </c:extLst>
                    <c:strCache>
                      <c:ptCount val="1"/>
                      <c:pt idx="0">
                        <c:v>Arkansas</c:v>
                      </c:pt>
                    </c:strCache>
                  </c:strRef>
                </c:tx>
                <c:spPr>
                  <a:ln w="22225" cap="rnd">
                    <a:solidFill>
                      <a:schemeClr val="accent3">
                        <a:lumMod val="5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Trajectory'!$K$36:$CI$36</c15:sqref>
                        </c15:fullRef>
                        <c15:formulaRef>
                          <c15:sqref>('III - US Trajectory'!$K$36:$BF$36,'III - US Trajectory'!$BK$36:$CI$36)</c15:sqref>
                        </c15:formulaRef>
                      </c:ext>
                    </c:extLst>
                    <c:numCache>
                      <c:formatCode>General</c:formatCode>
                      <c:ptCount val="25"/>
                      <c:pt idx="0">
                        <c:v>12</c:v>
                      </c:pt>
                      <c:pt idx="1">
                        <c:v>3</c:v>
                      </c:pt>
                      <c:pt idx="2">
                        <c:v>3</c:v>
                      </c:pt>
                      <c:pt idx="3">
                        <c:v>3</c:v>
                      </c:pt>
                      <c:pt idx="4">
                        <c:v>4</c:v>
                      </c:pt>
                      <c:pt idx="5">
                        <c:v>62</c:v>
                      </c:pt>
                      <c:pt idx="6">
                        <c:v>100</c:v>
                      </c:pt>
                      <c:pt idx="7">
                        <c:v>122</c:v>
                      </c:pt>
                      <c:pt idx="8">
                        <c:v>165</c:v>
                      </c:pt>
                      <c:pt idx="9">
                        <c:v>192</c:v>
                      </c:pt>
                      <c:pt idx="10">
                        <c:v>219</c:v>
                      </c:pt>
                      <c:pt idx="11">
                        <c:v>280</c:v>
                      </c:pt>
                      <c:pt idx="12">
                        <c:v>335</c:v>
                      </c:pt>
                      <c:pt idx="13">
                        <c:v>381</c:v>
                      </c:pt>
                      <c:pt idx="14">
                        <c:v>409</c:v>
                      </c:pt>
                      <c:pt idx="15">
                        <c:v>426</c:v>
                      </c:pt>
                      <c:pt idx="16">
                        <c:v>473</c:v>
                      </c:pt>
                      <c:pt idx="17">
                        <c:v>523</c:v>
                      </c:pt>
                      <c:pt idx="18">
                        <c:v>584</c:v>
                      </c:pt>
                      <c:pt idx="19">
                        <c:v>600</c:v>
                      </c:pt>
                      <c:pt idx="20">
                        <c:v>657</c:v>
                      </c:pt>
                      <c:pt idx="21">
                        <c:v>690</c:v>
                      </c:pt>
                      <c:pt idx="22">
                        <c:v>780</c:v>
                      </c:pt>
                      <c:pt idx="23">
                        <c:v>808</c:v>
                      </c:pt>
                      <c:pt idx="24">
                        <c:v>946</c:v>
                      </c:pt>
                    </c:numCache>
                  </c:numRef>
                </c:val>
                <c:smooth val="0"/>
                <c:extLst xmlns:c15="http://schemas.microsoft.com/office/drawing/2012/chart">
                  <c:ext xmlns:c16="http://schemas.microsoft.com/office/drawing/2014/chart" uri="{C3380CC4-5D6E-409C-BE32-E72D297353CC}">
                    <c16:uniqueId val="{00000022-4B26-4E10-AF95-90D7672E69A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'III - US Trajectory'!$J$39</c15:sqref>
                        </c15:formulaRef>
                      </c:ext>
                    </c:extLst>
                    <c:strCache>
                      <c:ptCount val="1"/>
                      <c:pt idx="0">
                        <c:v>Iowa</c:v>
                      </c:pt>
                    </c:strCache>
                  </c:strRef>
                </c:tx>
                <c:spPr>
                  <a:ln w="22225" cap="rnd">
                    <a:solidFill>
                      <a:schemeClr val="accent6">
                        <a:lumMod val="5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Trajectory'!$K$39:$CI$39</c15:sqref>
                        </c15:fullRef>
                        <c15:formulaRef>
                          <c15:sqref>('III - US Trajectory'!$K$39:$BF$39,'III - US Trajectory'!$BK$39:$CI$39)</c15:sqref>
                        </c15:formulaRef>
                      </c:ext>
                    </c:extLst>
                    <c:numCache>
                      <c:formatCode>General</c:formatCode>
                      <c:ptCount val="25"/>
                      <c:pt idx="0">
                        <c:v>17</c:v>
                      </c:pt>
                      <c:pt idx="1">
                        <c:v>18</c:v>
                      </c:pt>
                      <c:pt idx="2">
                        <c:v>23</c:v>
                      </c:pt>
                      <c:pt idx="3">
                        <c:v>23</c:v>
                      </c:pt>
                      <c:pt idx="4">
                        <c:v>38</c:v>
                      </c:pt>
                      <c:pt idx="5">
                        <c:v>44</c:v>
                      </c:pt>
                      <c:pt idx="6">
                        <c:v>45</c:v>
                      </c:pt>
                      <c:pt idx="7">
                        <c:v>69</c:v>
                      </c:pt>
                      <c:pt idx="8">
                        <c:v>90</c:v>
                      </c:pt>
                      <c:pt idx="9">
                        <c:v>105</c:v>
                      </c:pt>
                      <c:pt idx="10">
                        <c:v>124</c:v>
                      </c:pt>
                      <c:pt idx="11">
                        <c:v>146</c:v>
                      </c:pt>
                      <c:pt idx="12">
                        <c:v>179</c:v>
                      </c:pt>
                      <c:pt idx="13">
                        <c:v>235</c:v>
                      </c:pt>
                      <c:pt idx="14">
                        <c:v>298</c:v>
                      </c:pt>
                      <c:pt idx="15">
                        <c:v>336</c:v>
                      </c:pt>
                      <c:pt idx="16">
                        <c:v>424</c:v>
                      </c:pt>
                      <c:pt idx="17">
                        <c:v>497</c:v>
                      </c:pt>
                      <c:pt idx="18">
                        <c:v>547</c:v>
                      </c:pt>
                      <c:pt idx="19">
                        <c:v>614</c:v>
                      </c:pt>
                      <c:pt idx="20">
                        <c:v>699</c:v>
                      </c:pt>
                      <c:pt idx="21">
                        <c:v>787</c:v>
                      </c:pt>
                      <c:pt idx="22">
                        <c:v>869</c:v>
                      </c:pt>
                      <c:pt idx="23">
                        <c:v>946</c:v>
                      </c:pt>
                      <c:pt idx="24">
                        <c:v>1046</c:v>
                      </c:pt>
                    </c:numCache>
                  </c:numRef>
                </c:val>
                <c:smooth val="0"/>
                <c:extLst xmlns:c15="http://schemas.microsoft.com/office/drawing/2012/chart">
                  <c:ext xmlns:c16="http://schemas.microsoft.com/office/drawing/2014/chart" uri="{C3380CC4-5D6E-409C-BE32-E72D297353CC}">
                    <c16:uniqueId val="{00000023-4B26-4E10-AF95-90D7672E69AA}"/>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'III - US Trajectory'!$J$40</c15:sqref>
                        </c15:formulaRef>
                      </c:ext>
                    </c:extLst>
                    <c:strCache>
                      <c:ptCount val="1"/>
                      <c:pt idx="0">
                        <c:v>Rhode Island</c:v>
                      </c:pt>
                    </c:strCache>
                  </c:strRef>
                </c:tx>
                <c:spPr>
                  <a:ln w="22225" cap="rnd">
                    <a:solidFill>
                      <a:schemeClr val="accent1">
                        <a:lumMod val="70000"/>
                        <a:lumOff val="3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Trajectory'!$K$40:$CI$40</c15:sqref>
                        </c15:fullRef>
                        <c15:formulaRef>
                          <c15:sqref>('III - US Trajectory'!$K$40:$BF$40,'III - US Trajectory'!$BK$40:$CI$40)</c15:sqref>
                        </c15:formulaRef>
                      </c:ext>
                    </c:extLst>
                    <c:numCache>
                      <c:formatCode>General</c:formatCode>
                      <c:ptCount val="25"/>
                      <c:pt idx="0">
                        <c:v>20</c:v>
                      </c:pt>
                      <c:pt idx="1">
                        <c:v>20</c:v>
                      </c:pt>
                      <c:pt idx="2">
                        <c:v>21</c:v>
                      </c:pt>
                      <c:pt idx="3">
                        <c:v>23</c:v>
                      </c:pt>
                      <c:pt idx="4">
                        <c:v>33</c:v>
                      </c:pt>
                      <c:pt idx="5">
                        <c:v>44</c:v>
                      </c:pt>
                      <c:pt idx="6">
                        <c:v>54</c:v>
                      </c:pt>
                      <c:pt idx="7">
                        <c:v>66</c:v>
                      </c:pt>
                      <c:pt idx="8">
                        <c:v>83</c:v>
                      </c:pt>
                      <c:pt idx="9">
                        <c:v>106</c:v>
                      </c:pt>
                      <c:pt idx="10">
                        <c:v>124</c:v>
                      </c:pt>
                      <c:pt idx="11">
                        <c:v>132</c:v>
                      </c:pt>
                      <c:pt idx="12">
                        <c:v>165</c:v>
                      </c:pt>
                      <c:pt idx="13">
                        <c:v>203</c:v>
                      </c:pt>
                      <c:pt idx="14">
                        <c:v>239</c:v>
                      </c:pt>
                      <c:pt idx="15">
                        <c:v>294</c:v>
                      </c:pt>
                      <c:pt idx="16">
                        <c:v>408</c:v>
                      </c:pt>
                      <c:pt idx="17">
                        <c:v>488</c:v>
                      </c:pt>
                      <c:pt idx="18">
                        <c:v>566</c:v>
                      </c:pt>
                      <c:pt idx="19">
                        <c:v>577</c:v>
                      </c:pt>
                      <c:pt idx="20">
                        <c:v>565</c:v>
                      </c:pt>
                      <c:pt idx="21">
                        <c:v>565</c:v>
                      </c:pt>
                      <c:pt idx="22">
                        <c:v>684</c:v>
                      </c:pt>
                      <c:pt idx="23">
                        <c:v>750</c:v>
                      </c:pt>
                      <c:pt idx="24">
                        <c:v>1229</c:v>
                      </c:pt>
                    </c:numCache>
                  </c:numRef>
                </c:val>
                <c:smooth val="0"/>
                <c:extLst xmlns:c15="http://schemas.microsoft.com/office/drawing/2012/chart">
                  <c:ext xmlns:c16="http://schemas.microsoft.com/office/drawing/2014/chart" uri="{C3380CC4-5D6E-409C-BE32-E72D297353CC}">
                    <c16:uniqueId val="{00000024-4B26-4E10-AF95-90D7672E69AA}"/>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'III - US Trajectory'!$J$41</c15:sqref>
                        </c15:formulaRef>
                      </c:ext>
                    </c:extLst>
                    <c:strCache>
                      <c:ptCount val="1"/>
                      <c:pt idx="0">
                        <c:v>Kansas</c:v>
                      </c:pt>
                    </c:strCache>
                  </c:strRef>
                </c:tx>
                <c:spPr>
                  <a:ln w="22225" cap="rnd">
                    <a:solidFill>
                      <a:schemeClr val="accent2">
                        <a:lumMod val="70000"/>
                        <a:lumOff val="3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Trajectory'!$K$41:$CI$41</c15:sqref>
                        </c15:fullRef>
                        <c15:formulaRef>
                          <c15:sqref>('III - US Trajectory'!$K$41:$BF$41,'III - US Trajectory'!$BK$41:$CI$41)</c15:sqref>
                        </c15:formulaRef>
                      </c:ext>
                    </c:extLst>
                    <c:numCache>
                      <c:formatCode>General</c:formatCode>
                      <c:ptCount val="25"/>
                      <c:pt idx="0">
                        <c:v>8</c:v>
                      </c:pt>
                      <c:pt idx="1">
                        <c:v>8</c:v>
                      </c:pt>
                      <c:pt idx="2">
                        <c:v>11</c:v>
                      </c:pt>
                      <c:pt idx="3">
                        <c:v>18</c:v>
                      </c:pt>
                      <c:pt idx="4">
                        <c:v>22</c:v>
                      </c:pt>
                      <c:pt idx="5">
                        <c:v>35</c:v>
                      </c:pt>
                      <c:pt idx="6">
                        <c:v>48</c:v>
                      </c:pt>
                      <c:pt idx="7">
                        <c:v>57</c:v>
                      </c:pt>
                      <c:pt idx="8">
                        <c:v>65</c:v>
                      </c:pt>
                      <c:pt idx="9">
                        <c:v>84</c:v>
                      </c:pt>
                      <c:pt idx="10">
                        <c:v>100</c:v>
                      </c:pt>
                      <c:pt idx="11">
                        <c:v>134</c:v>
                      </c:pt>
                      <c:pt idx="12">
                        <c:v>172</c:v>
                      </c:pt>
                      <c:pt idx="13">
                        <c:v>206</c:v>
                      </c:pt>
                      <c:pt idx="14">
                        <c:v>266</c:v>
                      </c:pt>
                      <c:pt idx="15">
                        <c:v>330</c:v>
                      </c:pt>
                      <c:pt idx="16">
                        <c:v>372</c:v>
                      </c:pt>
                      <c:pt idx="17">
                        <c:v>434</c:v>
                      </c:pt>
                      <c:pt idx="18">
                        <c:v>485</c:v>
                      </c:pt>
                      <c:pt idx="19">
                        <c:v>553</c:v>
                      </c:pt>
                      <c:pt idx="20">
                        <c:v>629</c:v>
                      </c:pt>
                      <c:pt idx="21">
                        <c:v>698</c:v>
                      </c:pt>
                      <c:pt idx="22">
                        <c:v>751</c:v>
                      </c:pt>
                      <c:pt idx="23">
                        <c:v>849</c:v>
                      </c:pt>
                      <c:pt idx="24">
                        <c:v>912</c:v>
                      </c:pt>
                    </c:numCache>
                  </c:numRef>
                </c:val>
                <c:smooth val="0"/>
                <c:extLst xmlns:c15="http://schemas.microsoft.com/office/drawing/2012/chart">
                  <c:ext xmlns:c16="http://schemas.microsoft.com/office/drawing/2014/chart" uri="{C3380CC4-5D6E-409C-BE32-E72D297353CC}">
                    <c16:uniqueId val="{00000025-4B26-4E10-AF95-90D7672E69AA}"/>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'III - US Trajectory'!$J$42</c15:sqref>
                        </c15:formulaRef>
                      </c:ext>
                    </c:extLst>
                    <c:strCache>
                      <c:ptCount val="1"/>
                      <c:pt idx="0">
                        <c:v>New Hampshire</c:v>
                      </c:pt>
                    </c:strCache>
                  </c:strRef>
                </c:tx>
                <c:spPr>
                  <a:ln w="22225" cap="rnd">
                    <a:solidFill>
                      <a:schemeClr val="accent3">
                        <a:lumMod val="70000"/>
                        <a:lumOff val="3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Trajectory'!$K$42:$CI$42</c15:sqref>
                        </c15:fullRef>
                        <c15:formulaRef>
                          <c15:sqref>('III - US Trajectory'!$K$42:$BF$42,'III - US Trajectory'!$BK$42:$CI$42)</c15:sqref>
                        </c15:formulaRef>
                      </c:ext>
                    </c:extLst>
                    <c:numCache>
                      <c:formatCode>General</c:formatCode>
                      <c:ptCount val="25"/>
                      <c:pt idx="0">
                        <c:v>7</c:v>
                      </c:pt>
                      <c:pt idx="1">
                        <c:v>7</c:v>
                      </c:pt>
                      <c:pt idx="2">
                        <c:v>17</c:v>
                      </c:pt>
                      <c:pt idx="3">
                        <c:v>26</c:v>
                      </c:pt>
                      <c:pt idx="4">
                        <c:v>37</c:v>
                      </c:pt>
                      <c:pt idx="5">
                        <c:v>42</c:v>
                      </c:pt>
                      <c:pt idx="6">
                        <c:v>53</c:v>
                      </c:pt>
                      <c:pt idx="7">
                        <c:v>61</c:v>
                      </c:pt>
                      <c:pt idx="8">
                        <c:v>73</c:v>
                      </c:pt>
                      <c:pt idx="9">
                        <c:v>101</c:v>
                      </c:pt>
                      <c:pt idx="10">
                        <c:v>101</c:v>
                      </c:pt>
                      <c:pt idx="11">
                        <c:v>108</c:v>
                      </c:pt>
                      <c:pt idx="12">
                        <c:v>137</c:v>
                      </c:pt>
                      <c:pt idx="13">
                        <c:v>158</c:v>
                      </c:pt>
                      <c:pt idx="14">
                        <c:v>187</c:v>
                      </c:pt>
                      <c:pt idx="15">
                        <c:v>214</c:v>
                      </c:pt>
                      <c:pt idx="16">
                        <c:v>314</c:v>
                      </c:pt>
                      <c:pt idx="17">
                        <c:v>357</c:v>
                      </c:pt>
                      <c:pt idx="18">
                        <c:v>357</c:v>
                      </c:pt>
                      <c:pt idx="19">
                        <c:v>479</c:v>
                      </c:pt>
                      <c:pt idx="20">
                        <c:v>479</c:v>
                      </c:pt>
                      <c:pt idx="21">
                        <c:v>540</c:v>
                      </c:pt>
                      <c:pt idx="22">
                        <c:v>617</c:v>
                      </c:pt>
                      <c:pt idx="23">
                        <c:v>714</c:v>
                      </c:pt>
                      <c:pt idx="24">
                        <c:v>715</c:v>
                      </c:pt>
                    </c:numCache>
                  </c:numRef>
                </c:val>
                <c:smooth val="0"/>
                <c:extLst xmlns:c15="http://schemas.microsoft.com/office/drawing/2012/chart">
                  <c:ext xmlns:c16="http://schemas.microsoft.com/office/drawing/2014/chart" uri="{C3380CC4-5D6E-409C-BE32-E72D297353CC}">
                    <c16:uniqueId val="{00000026-4B26-4E10-AF95-90D7672E69AA}"/>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'III - US Trajectory'!$J$43</c15:sqref>
                        </c15:formulaRef>
                      </c:ext>
                    </c:extLst>
                    <c:strCache>
                      <c:ptCount val="1"/>
                      <c:pt idx="0">
                        <c:v>Delaware</c:v>
                      </c:pt>
                    </c:strCache>
                  </c:strRef>
                </c:tx>
                <c:spPr>
                  <a:ln w="22225" cap="rnd">
                    <a:solidFill>
                      <a:schemeClr val="accent4">
                        <a:lumMod val="70000"/>
                        <a:lumOff val="3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Trajectory'!$K$43:$CI$43</c15:sqref>
                        </c15:fullRef>
                        <c15:formulaRef>
                          <c15:sqref>('III - US Trajectory'!$K$43:$BF$43,'III - US Trajectory'!$BK$43:$CI$43)</c15:sqref>
                        </c15:formulaRef>
                      </c:ext>
                    </c:extLst>
                    <c:numCache>
                      <c:formatCode>General</c:formatCode>
                      <c:ptCount val="25"/>
                      <c:pt idx="0">
                        <c:v>6</c:v>
                      </c:pt>
                      <c:pt idx="1">
                        <c:v>6</c:v>
                      </c:pt>
                      <c:pt idx="2">
                        <c:v>8</c:v>
                      </c:pt>
                      <c:pt idx="3">
                        <c:v>16</c:v>
                      </c:pt>
                      <c:pt idx="4">
                        <c:v>19</c:v>
                      </c:pt>
                      <c:pt idx="5">
                        <c:v>30</c:v>
                      </c:pt>
                      <c:pt idx="6">
                        <c:v>39</c:v>
                      </c:pt>
                      <c:pt idx="7">
                        <c:v>45</c:v>
                      </c:pt>
                      <c:pt idx="8">
                        <c:v>56</c:v>
                      </c:pt>
                      <c:pt idx="9">
                        <c:v>68</c:v>
                      </c:pt>
                      <c:pt idx="10">
                        <c:v>104</c:v>
                      </c:pt>
                      <c:pt idx="11">
                        <c:v>119</c:v>
                      </c:pt>
                      <c:pt idx="12">
                        <c:v>130</c:v>
                      </c:pt>
                      <c:pt idx="13">
                        <c:v>163</c:v>
                      </c:pt>
                      <c:pt idx="14">
                        <c:v>214</c:v>
                      </c:pt>
                      <c:pt idx="15">
                        <c:v>232</c:v>
                      </c:pt>
                      <c:pt idx="16">
                        <c:v>264</c:v>
                      </c:pt>
                      <c:pt idx="17">
                        <c:v>319</c:v>
                      </c:pt>
                      <c:pt idx="18">
                        <c:v>368</c:v>
                      </c:pt>
                      <c:pt idx="19">
                        <c:v>393</c:v>
                      </c:pt>
                      <c:pt idx="20">
                        <c:v>450</c:v>
                      </c:pt>
                      <c:pt idx="21">
                        <c:v>593</c:v>
                      </c:pt>
                      <c:pt idx="22">
                        <c:v>673</c:v>
                      </c:pt>
                      <c:pt idx="23">
                        <c:v>783</c:v>
                      </c:pt>
                      <c:pt idx="24">
                        <c:v>928</c:v>
                      </c:pt>
                    </c:numCache>
                  </c:numRef>
                </c:val>
                <c:smooth val="0"/>
                <c:extLst xmlns:c15="http://schemas.microsoft.com/office/drawing/2012/chart">
                  <c:ext xmlns:c16="http://schemas.microsoft.com/office/drawing/2014/chart" uri="{C3380CC4-5D6E-409C-BE32-E72D297353CC}">
                    <c16:uniqueId val="{00000027-4B26-4E10-AF95-90D7672E69AA}"/>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'III - US Trajectory'!$J$44</c15:sqref>
                        </c15:formulaRef>
                      </c:ext>
                    </c:extLst>
                    <c:strCache>
                      <c:ptCount val="1"/>
                      <c:pt idx="0">
                        <c:v>Vermont</c:v>
                      </c:pt>
                    </c:strCache>
                  </c:strRef>
                </c:tx>
                <c:spPr>
                  <a:ln w="22225" cap="rnd">
                    <a:solidFill>
                      <a:schemeClr val="accent5">
                        <a:lumMod val="70000"/>
                        <a:lumOff val="3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Trajectory'!$K$44:$CI$44</c15:sqref>
                        </c15:fullRef>
                        <c15:formulaRef>
                          <c15:sqref>('III - US Trajectory'!$K$44:$BF$44,'III - US Trajectory'!$BK$44:$CI$44)</c15:sqref>
                        </c15:formulaRef>
                      </c:ext>
                    </c:extLst>
                    <c:numCache>
                      <c:formatCode>General</c:formatCode>
                      <c:ptCount val="25"/>
                      <c:pt idx="0">
                        <c:v>5</c:v>
                      </c:pt>
                      <c:pt idx="1">
                        <c:v>5</c:v>
                      </c:pt>
                      <c:pt idx="2">
                        <c:v>12</c:v>
                      </c:pt>
                      <c:pt idx="3">
                        <c:v>12</c:v>
                      </c:pt>
                      <c:pt idx="4">
                        <c:v>13</c:v>
                      </c:pt>
                      <c:pt idx="5">
                        <c:v>22</c:v>
                      </c:pt>
                      <c:pt idx="6">
                        <c:v>29</c:v>
                      </c:pt>
                      <c:pt idx="7">
                        <c:v>49</c:v>
                      </c:pt>
                      <c:pt idx="8">
                        <c:v>52</c:v>
                      </c:pt>
                      <c:pt idx="9">
                        <c:v>75</c:v>
                      </c:pt>
                      <c:pt idx="10">
                        <c:v>95</c:v>
                      </c:pt>
                      <c:pt idx="11">
                        <c:v>125</c:v>
                      </c:pt>
                      <c:pt idx="12">
                        <c:v>158</c:v>
                      </c:pt>
                      <c:pt idx="13">
                        <c:v>184</c:v>
                      </c:pt>
                      <c:pt idx="14">
                        <c:v>211</c:v>
                      </c:pt>
                      <c:pt idx="15">
                        <c:v>235</c:v>
                      </c:pt>
                      <c:pt idx="16">
                        <c:v>256</c:v>
                      </c:pt>
                      <c:pt idx="17">
                        <c:v>293</c:v>
                      </c:pt>
                      <c:pt idx="18">
                        <c:v>321</c:v>
                      </c:pt>
                      <c:pt idx="19">
                        <c:v>333</c:v>
                      </c:pt>
                      <c:pt idx="20">
                        <c:v>383</c:v>
                      </c:pt>
                      <c:pt idx="21">
                        <c:v>450</c:v>
                      </c:pt>
                      <c:pt idx="22">
                        <c:v>499</c:v>
                      </c:pt>
                      <c:pt idx="23">
                        <c:v>522</c:v>
                      </c:pt>
                      <c:pt idx="24">
                        <c:v>575</c:v>
                      </c:pt>
                    </c:numCache>
                  </c:numRef>
                </c:val>
                <c:smooth val="0"/>
                <c:extLst xmlns:c15="http://schemas.microsoft.com/office/drawing/2012/chart">
                  <c:ext xmlns:c16="http://schemas.microsoft.com/office/drawing/2014/chart" uri="{C3380CC4-5D6E-409C-BE32-E72D297353CC}">
                    <c16:uniqueId val="{00000028-4B26-4E10-AF95-90D7672E69AA}"/>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'III - US Trajectory'!$J$45</c15:sqref>
                        </c15:formulaRef>
                      </c:ext>
                    </c:extLst>
                    <c:strCache>
                      <c:ptCount val="1"/>
                      <c:pt idx="0">
                        <c:v>New Mexico</c:v>
                      </c:pt>
                    </c:strCache>
                  </c:strRef>
                </c:tx>
                <c:spPr>
                  <a:ln w="22225" cap="rnd">
                    <a:solidFill>
                      <a:schemeClr val="accent6">
                        <a:lumMod val="70000"/>
                        <a:lumOff val="3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Trajectory'!$K$45:$CI$45</c15:sqref>
                        </c15:fullRef>
                        <c15:formulaRef>
                          <c15:sqref>('III - US Trajectory'!$K$45:$BF$45,'III - US Trajectory'!$BK$45:$CI$45)</c15:sqref>
                        </c15:formulaRef>
                      </c:ext>
                    </c:extLst>
                    <c:numCache>
                      <c:formatCode>General</c:formatCode>
                      <c:ptCount val="25"/>
                      <c:pt idx="0">
                        <c:v>13</c:v>
                      </c:pt>
                      <c:pt idx="1">
                        <c:v>13</c:v>
                      </c:pt>
                      <c:pt idx="2">
                        <c:v>21</c:v>
                      </c:pt>
                      <c:pt idx="3">
                        <c:v>23</c:v>
                      </c:pt>
                      <c:pt idx="4">
                        <c:v>28</c:v>
                      </c:pt>
                      <c:pt idx="5">
                        <c:v>35</c:v>
                      </c:pt>
                      <c:pt idx="6">
                        <c:v>42</c:v>
                      </c:pt>
                      <c:pt idx="7">
                        <c:v>55</c:v>
                      </c:pt>
                      <c:pt idx="8">
                        <c:v>57</c:v>
                      </c:pt>
                      <c:pt idx="9">
                        <c:v>83</c:v>
                      </c:pt>
                      <c:pt idx="10">
                        <c:v>100</c:v>
                      </c:pt>
                      <c:pt idx="11">
                        <c:v>113</c:v>
                      </c:pt>
                      <c:pt idx="12">
                        <c:v>113</c:v>
                      </c:pt>
                      <c:pt idx="13">
                        <c:v>136</c:v>
                      </c:pt>
                      <c:pt idx="14">
                        <c:v>208</c:v>
                      </c:pt>
                      <c:pt idx="15">
                        <c:v>237</c:v>
                      </c:pt>
                      <c:pt idx="16">
                        <c:v>237</c:v>
                      </c:pt>
                      <c:pt idx="17">
                        <c:v>315</c:v>
                      </c:pt>
                      <c:pt idx="18">
                        <c:v>340</c:v>
                      </c:pt>
                      <c:pt idx="19">
                        <c:v>387</c:v>
                      </c:pt>
                      <c:pt idx="20">
                        <c:v>531</c:v>
                      </c:pt>
                      <c:pt idx="21">
                        <c:v>532</c:v>
                      </c:pt>
                      <c:pt idx="22">
                        <c:v>670</c:v>
                      </c:pt>
                      <c:pt idx="23">
                        <c:v>757</c:v>
                      </c:pt>
                      <c:pt idx="24">
                        <c:v>876</c:v>
                      </c:pt>
                    </c:numCache>
                  </c:numRef>
                </c:val>
                <c:smooth val="0"/>
                <c:extLst xmlns:c15="http://schemas.microsoft.com/office/drawing/2012/chart">
                  <c:ext xmlns:c16="http://schemas.microsoft.com/office/drawing/2014/chart" uri="{C3380CC4-5D6E-409C-BE32-E72D297353CC}">
                    <c16:uniqueId val="{00000029-4B26-4E10-AF95-90D7672E69AA}"/>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'III - US Trajectory'!$J$46</c15:sqref>
                        </c15:formulaRef>
                      </c:ext>
                    </c:extLst>
                    <c:strCache>
                      <c:ptCount val="1"/>
                      <c:pt idx="0">
                        <c:v>Maine</c:v>
                      </c:pt>
                    </c:strCache>
                  </c:strRef>
                </c:tx>
                <c:spPr>
                  <a:ln w="22225" cap="rnd">
                    <a:solidFill>
                      <a:schemeClr val="accent1">
                        <a:lumMod val="7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Trajectory'!$K$46:$CI$46</c15:sqref>
                        </c15:fullRef>
                        <c15:formulaRef>
                          <c15:sqref>('III - US Trajectory'!$K$46:$BF$46,'III - US Trajectory'!$BK$46:$CI$46)</c15:sqref>
                        </c15:formulaRef>
                      </c:ext>
                    </c:extLst>
                    <c:numCache>
                      <c:formatCode>General</c:formatCode>
                      <c:ptCount val="25"/>
                      <c:pt idx="0">
                        <c:v>3</c:v>
                      </c:pt>
                      <c:pt idx="1">
                        <c:v>2</c:v>
                      </c:pt>
                      <c:pt idx="2">
                        <c:v>17</c:v>
                      </c:pt>
                      <c:pt idx="3">
                        <c:v>26</c:v>
                      </c:pt>
                      <c:pt idx="4">
                        <c:v>35</c:v>
                      </c:pt>
                      <c:pt idx="5">
                        <c:v>52</c:v>
                      </c:pt>
                      <c:pt idx="6">
                        <c:v>56</c:v>
                      </c:pt>
                      <c:pt idx="7">
                        <c:v>70</c:v>
                      </c:pt>
                      <c:pt idx="8">
                        <c:v>89</c:v>
                      </c:pt>
                      <c:pt idx="9">
                        <c:v>107</c:v>
                      </c:pt>
                      <c:pt idx="10">
                        <c:v>118</c:v>
                      </c:pt>
                      <c:pt idx="11">
                        <c:v>142</c:v>
                      </c:pt>
                      <c:pt idx="12">
                        <c:v>155</c:v>
                      </c:pt>
                      <c:pt idx="13">
                        <c:v>168</c:v>
                      </c:pt>
                      <c:pt idx="14">
                        <c:v>211</c:v>
                      </c:pt>
                      <c:pt idx="15">
                        <c:v>253</c:v>
                      </c:pt>
                      <c:pt idx="16">
                        <c:v>275</c:v>
                      </c:pt>
                      <c:pt idx="17">
                        <c:v>303</c:v>
                      </c:pt>
                      <c:pt idx="18">
                        <c:v>303</c:v>
                      </c:pt>
                      <c:pt idx="19">
                        <c:v>368</c:v>
                      </c:pt>
                      <c:pt idx="20">
                        <c:v>421</c:v>
                      </c:pt>
                      <c:pt idx="21">
                        <c:v>444</c:v>
                      </c:pt>
                      <c:pt idx="22">
                        <c:v>459</c:v>
                      </c:pt>
                      <c:pt idx="23">
                        <c:v>488</c:v>
                      </c:pt>
                      <c:pt idx="24">
                        <c:v>510</c:v>
                      </c:pt>
                    </c:numCache>
                  </c:numRef>
                </c:val>
                <c:smooth val="0"/>
                <c:extLst xmlns:c15="http://schemas.microsoft.com/office/drawing/2012/chart">
                  <c:ext xmlns:c16="http://schemas.microsoft.com/office/drawing/2014/chart" uri="{C3380CC4-5D6E-409C-BE32-E72D297353CC}">
                    <c16:uniqueId val="{0000002A-4B26-4E10-AF95-90D7672E69AA}"/>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'III - US Trajectory'!$J$47</c15:sqref>
                        </c15:formulaRef>
                      </c:ext>
                    </c:extLst>
                    <c:strCache>
                      <c:ptCount val="1"/>
                      <c:pt idx="0">
                        <c:v>Puerto Rico</c:v>
                      </c:pt>
                    </c:strCache>
                  </c:strRef>
                </c:tx>
                <c:spPr>
                  <a:ln w="22225" cap="rnd">
                    <a:solidFill>
                      <a:schemeClr val="accent2">
                        <a:lumMod val="7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Trajectory'!$K$47:$CI$47</c15:sqref>
                        </c15:fullRef>
                        <c15:formulaRef>
                          <c15:sqref>('III - US Trajectory'!$K$47:$BF$47,'III - US Trajectory'!$BK$47:$CI$47)</c15:sqref>
                        </c15:formulaRef>
                      </c:ext>
                    </c:extLst>
                    <c:numCache>
                      <c:formatCode>General</c:formatCode>
                      <c:ptCount val="25"/>
                      <c:pt idx="0">
                        <c:v>0</c:v>
                      </c:pt>
                      <c:pt idx="1">
                        <c:v>0</c:v>
                      </c:pt>
                      <c:pt idx="2">
                        <c:v>5</c:v>
                      </c:pt>
                      <c:pt idx="3">
                        <c:v>5</c:v>
                      </c:pt>
                      <c:pt idx="4">
                        <c:v>5</c:v>
                      </c:pt>
                      <c:pt idx="5">
                        <c:v>5</c:v>
                      </c:pt>
                      <c:pt idx="6">
                        <c:v>14</c:v>
                      </c:pt>
                      <c:pt idx="7">
                        <c:v>21</c:v>
                      </c:pt>
                      <c:pt idx="8">
                        <c:v>23</c:v>
                      </c:pt>
                      <c:pt idx="9">
                        <c:v>31</c:v>
                      </c:pt>
                      <c:pt idx="10">
                        <c:v>39</c:v>
                      </c:pt>
                      <c:pt idx="11">
                        <c:v>51</c:v>
                      </c:pt>
                      <c:pt idx="12">
                        <c:v>64</c:v>
                      </c:pt>
                      <c:pt idx="13">
                        <c:v>79</c:v>
                      </c:pt>
                      <c:pt idx="14">
                        <c:v>100</c:v>
                      </c:pt>
                      <c:pt idx="15">
                        <c:v>127</c:v>
                      </c:pt>
                      <c:pt idx="16">
                        <c:v>174</c:v>
                      </c:pt>
                      <c:pt idx="17">
                        <c:v>239</c:v>
                      </c:pt>
                      <c:pt idx="18">
                        <c:v>286</c:v>
                      </c:pt>
                      <c:pt idx="19">
                        <c:v>316</c:v>
                      </c:pt>
                      <c:pt idx="20">
                        <c:v>316</c:v>
                      </c:pt>
                      <c:pt idx="21">
                        <c:v>452</c:v>
                      </c:pt>
                      <c:pt idx="22">
                        <c:v>475</c:v>
                      </c:pt>
                      <c:pt idx="23">
                        <c:v>513</c:v>
                      </c:pt>
                      <c:pt idx="24">
                        <c:v>573</c:v>
                      </c:pt>
                    </c:numCache>
                  </c:numRef>
                </c:val>
                <c:smooth val="0"/>
                <c:extLst xmlns:c15="http://schemas.microsoft.com/office/drawing/2012/chart">
                  <c:ext xmlns:c16="http://schemas.microsoft.com/office/drawing/2014/chart" uri="{C3380CC4-5D6E-409C-BE32-E72D297353CC}">
                    <c16:uniqueId val="{0000002B-4B26-4E10-AF95-90D7672E69AA}"/>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'III - US Trajectory'!$J$48</c15:sqref>
                        </c15:formulaRef>
                      </c:ext>
                    </c:extLst>
                    <c:strCache>
                      <c:ptCount val="1"/>
                      <c:pt idx="0">
                        <c:v>Montana</c:v>
                      </c:pt>
                    </c:strCache>
                  </c:strRef>
                </c:tx>
                <c:spPr>
                  <a:ln w="22225" cap="rnd">
                    <a:solidFill>
                      <a:schemeClr val="accent3">
                        <a:lumMod val="7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Trajectory'!$K$48:$CI$48</c15:sqref>
                        </c15:fullRef>
                        <c15:formulaRef>
                          <c15:sqref>('III - US Trajectory'!$K$48:$BF$48,'III - US Trajectory'!$BK$48:$CI$48)</c15:sqref>
                        </c15:formulaRef>
                      </c:ext>
                    </c:extLst>
                    <c:numCache>
                      <c:formatCode>General</c:formatCode>
                      <c:ptCount val="25"/>
                      <c:pt idx="0">
                        <c:v>5</c:v>
                      </c:pt>
                      <c:pt idx="1">
                        <c:v>6</c:v>
                      </c:pt>
                      <c:pt idx="2">
                        <c:v>6</c:v>
                      </c:pt>
                      <c:pt idx="3">
                        <c:v>8</c:v>
                      </c:pt>
                      <c:pt idx="4">
                        <c:v>10</c:v>
                      </c:pt>
                      <c:pt idx="5">
                        <c:v>11</c:v>
                      </c:pt>
                      <c:pt idx="6">
                        <c:v>20</c:v>
                      </c:pt>
                      <c:pt idx="7">
                        <c:v>27</c:v>
                      </c:pt>
                      <c:pt idx="8">
                        <c:v>34</c:v>
                      </c:pt>
                      <c:pt idx="9">
                        <c:v>34</c:v>
                      </c:pt>
                      <c:pt idx="10">
                        <c:v>51</c:v>
                      </c:pt>
                      <c:pt idx="11">
                        <c:v>65</c:v>
                      </c:pt>
                      <c:pt idx="12">
                        <c:v>90</c:v>
                      </c:pt>
                      <c:pt idx="13">
                        <c:v>109</c:v>
                      </c:pt>
                      <c:pt idx="14">
                        <c:v>129</c:v>
                      </c:pt>
                      <c:pt idx="15">
                        <c:v>154</c:v>
                      </c:pt>
                      <c:pt idx="16">
                        <c:v>171</c:v>
                      </c:pt>
                      <c:pt idx="17">
                        <c:v>198</c:v>
                      </c:pt>
                      <c:pt idx="18">
                        <c:v>208</c:v>
                      </c:pt>
                      <c:pt idx="19">
                        <c:v>241</c:v>
                      </c:pt>
                      <c:pt idx="20">
                        <c:v>243</c:v>
                      </c:pt>
                      <c:pt idx="21">
                        <c:v>265</c:v>
                      </c:pt>
                      <c:pt idx="22">
                        <c:v>286</c:v>
                      </c:pt>
                      <c:pt idx="23">
                        <c:v>299</c:v>
                      </c:pt>
                      <c:pt idx="24">
                        <c:v>319</c:v>
                      </c:pt>
                    </c:numCache>
                  </c:numRef>
                </c:val>
                <c:smooth val="0"/>
                <c:extLst xmlns:c15="http://schemas.microsoft.com/office/drawing/2012/chart">
                  <c:ext xmlns:c16="http://schemas.microsoft.com/office/drawing/2014/chart" uri="{C3380CC4-5D6E-409C-BE32-E72D297353CC}">
                    <c16:uniqueId val="{0000002C-4B26-4E10-AF95-90D7672E69AA}"/>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'III - US Trajectory'!$J$49</c15:sqref>
                        </c15:formulaRef>
                      </c:ext>
                    </c:extLst>
                    <c:strCache>
                      <c:ptCount val="1"/>
                      <c:pt idx="0">
                        <c:v>Hawaii</c:v>
                      </c:pt>
                    </c:strCache>
                  </c:strRef>
                </c:tx>
                <c:spPr>
                  <a:ln w="22225" cap="rnd">
                    <a:solidFill>
                      <a:schemeClr val="accent4">
                        <a:lumMod val="7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Trajectory'!$K$49:$CI$49</c15:sqref>
                        </c15:fullRef>
                        <c15:formulaRef>
                          <c15:sqref>('III - US Trajectory'!$K$49:$BF$49,'III - US Trajectory'!$BK$49:$CI$49)</c15:sqref>
                        </c15:formulaRef>
                      </c:ext>
                    </c:extLst>
                    <c:numCache>
                      <c:formatCode>General</c:formatCode>
                      <c:ptCount val="25"/>
                      <c:pt idx="0">
                        <c:v>4</c:v>
                      </c:pt>
                      <c:pt idx="1">
                        <c:v>6</c:v>
                      </c:pt>
                      <c:pt idx="2">
                        <c:v>8</c:v>
                      </c:pt>
                      <c:pt idx="3">
                        <c:v>10</c:v>
                      </c:pt>
                      <c:pt idx="4">
                        <c:v>15</c:v>
                      </c:pt>
                      <c:pt idx="5">
                        <c:v>25</c:v>
                      </c:pt>
                      <c:pt idx="6">
                        <c:v>36</c:v>
                      </c:pt>
                      <c:pt idx="7">
                        <c:v>36</c:v>
                      </c:pt>
                      <c:pt idx="8">
                        <c:v>53</c:v>
                      </c:pt>
                      <c:pt idx="9">
                        <c:v>56</c:v>
                      </c:pt>
                      <c:pt idx="10">
                        <c:v>90</c:v>
                      </c:pt>
                      <c:pt idx="11">
                        <c:v>91</c:v>
                      </c:pt>
                      <c:pt idx="12">
                        <c:v>95</c:v>
                      </c:pt>
                      <c:pt idx="13">
                        <c:v>106</c:v>
                      </c:pt>
                      <c:pt idx="14">
                        <c:v>149</c:v>
                      </c:pt>
                      <c:pt idx="15">
                        <c:v>149</c:v>
                      </c:pt>
                      <c:pt idx="16">
                        <c:v>175</c:v>
                      </c:pt>
                      <c:pt idx="17">
                        <c:v>204</c:v>
                      </c:pt>
                      <c:pt idx="18">
                        <c:v>224</c:v>
                      </c:pt>
                      <c:pt idx="19">
                        <c:v>238</c:v>
                      </c:pt>
                      <c:pt idx="20">
                        <c:v>306</c:v>
                      </c:pt>
                      <c:pt idx="21">
                        <c:v>341</c:v>
                      </c:pt>
                      <c:pt idx="22">
                        <c:v>362</c:v>
                      </c:pt>
                      <c:pt idx="23">
                        <c:v>376</c:v>
                      </c:pt>
                      <c:pt idx="24">
                        <c:v>408</c:v>
                      </c:pt>
                    </c:numCache>
                  </c:numRef>
                </c:val>
                <c:smooth val="0"/>
                <c:extLst xmlns:c15="http://schemas.microsoft.com/office/drawing/2012/chart">
                  <c:ext xmlns:c16="http://schemas.microsoft.com/office/drawing/2014/chart" uri="{C3380CC4-5D6E-409C-BE32-E72D297353CC}">
                    <c16:uniqueId val="{0000002D-4B26-4E10-AF95-90D7672E69AA}"/>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'III - US Trajectory'!$J$50</c15:sqref>
                        </c15:formulaRef>
                      </c:ext>
                    </c:extLst>
                    <c:strCache>
                      <c:ptCount val="1"/>
                      <c:pt idx="0">
                        <c:v>West Virginia</c:v>
                      </c:pt>
                    </c:strCache>
                  </c:strRef>
                </c:tx>
                <c:spPr>
                  <a:ln w="22225" cap="rnd">
                    <a:solidFill>
                      <a:schemeClr val="accent5">
                        <a:lumMod val="7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Trajectory'!$K$50:$CI$50</c15:sqref>
                        </c15:fullRef>
                        <c15:formulaRef>
                          <c15:sqref>('III - US Trajectory'!$K$50:$BF$50,'III - US Trajectory'!$BK$50:$CI$50)</c15:sqref>
                        </c15:formulaRef>
                      </c:ext>
                    </c:extLst>
                    <c:numCache>
                      <c:formatCode>General</c:formatCode>
                      <c:ptCount val="25"/>
                      <c:pt idx="0">
                        <c:v>0</c:v>
                      </c:pt>
                      <c:pt idx="1">
                        <c:v>0</c:v>
                      </c:pt>
                      <c:pt idx="2">
                        <c:v>0</c:v>
                      </c:pt>
                      <c:pt idx="3">
                        <c:v>0</c:v>
                      </c:pt>
                      <c:pt idx="4">
                        <c:v>1</c:v>
                      </c:pt>
                      <c:pt idx="5">
                        <c:v>2</c:v>
                      </c:pt>
                      <c:pt idx="6">
                        <c:v>8</c:v>
                      </c:pt>
                      <c:pt idx="7">
                        <c:v>12</c:v>
                      </c:pt>
                      <c:pt idx="8">
                        <c:v>16</c:v>
                      </c:pt>
                      <c:pt idx="9">
                        <c:v>16</c:v>
                      </c:pt>
                      <c:pt idx="10">
                        <c:v>22</c:v>
                      </c:pt>
                      <c:pt idx="11">
                        <c:v>39</c:v>
                      </c:pt>
                      <c:pt idx="12">
                        <c:v>52</c:v>
                      </c:pt>
                      <c:pt idx="13">
                        <c:v>76</c:v>
                      </c:pt>
                      <c:pt idx="14">
                        <c:v>96</c:v>
                      </c:pt>
                      <c:pt idx="15">
                        <c:v>113</c:v>
                      </c:pt>
                      <c:pt idx="16">
                        <c:v>145</c:v>
                      </c:pt>
                      <c:pt idx="17">
                        <c:v>162</c:v>
                      </c:pt>
                      <c:pt idx="18">
                        <c:v>191</c:v>
                      </c:pt>
                      <c:pt idx="19">
                        <c:v>216</c:v>
                      </c:pt>
                      <c:pt idx="20">
                        <c:v>237</c:v>
                      </c:pt>
                      <c:pt idx="21">
                        <c:v>282</c:v>
                      </c:pt>
                      <c:pt idx="22">
                        <c:v>324</c:v>
                      </c:pt>
                      <c:pt idx="23">
                        <c:v>345</c:v>
                      </c:pt>
                      <c:pt idx="24">
                        <c:v>412</c:v>
                      </c:pt>
                    </c:numCache>
                  </c:numRef>
                </c:val>
                <c:smooth val="0"/>
                <c:extLst xmlns:c15="http://schemas.microsoft.com/office/drawing/2012/chart">
                  <c:ext xmlns:c16="http://schemas.microsoft.com/office/drawing/2014/chart" uri="{C3380CC4-5D6E-409C-BE32-E72D297353CC}">
                    <c16:uniqueId val="{0000002E-4B26-4E10-AF95-90D7672E69AA}"/>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'III - US Trajectory'!$J$51</c15:sqref>
                        </c15:formulaRef>
                      </c:ext>
                    </c:extLst>
                    <c:strCache>
                      <c:ptCount val="1"/>
                      <c:pt idx="0">
                        <c:v>Nebraska</c:v>
                      </c:pt>
                    </c:strCache>
                  </c:strRef>
                </c:tx>
                <c:spPr>
                  <a:ln w="22225" cap="rnd">
                    <a:solidFill>
                      <a:schemeClr val="accent6">
                        <a:lumMod val="7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Trajectory'!$K$51:$CI$51</c15:sqref>
                        </c15:fullRef>
                        <c15:formulaRef>
                          <c15:sqref>('III - US Trajectory'!$K$51:$BF$51,'III - US Trajectory'!$BK$51:$CI$51)</c15:sqref>
                        </c15:formulaRef>
                      </c:ext>
                    </c:extLst>
                    <c:numCache>
                      <c:formatCode>General</c:formatCode>
                      <c:ptCount val="25"/>
                      <c:pt idx="0">
                        <c:v>18</c:v>
                      </c:pt>
                      <c:pt idx="1">
                        <c:v>17</c:v>
                      </c:pt>
                      <c:pt idx="2">
                        <c:v>18</c:v>
                      </c:pt>
                      <c:pt idx="3">
                        <c:v>23</c:v>
                      </c:pt>
                      <c:pt idx="4">
                        <c:v>24</c:v>
                      </c:pt>
                      <c:pt idx="5">
                        <c:v>29</c:v>
                      </c:pt>
                      <c:pt idx="6">
                        <c:v>37</c:v>
                      </c:pt>
                      <c:pt idx="7">
                        <c:v>38</c:v>
                      </c:pt>
                      <c:pt idx="8">
                        <c:v>51</c:v>
                      </c:pt>
                      <c:pt idx="9">
                        <c:v>51</c:v>
                      </c:pt>
                      <c:pt idx="10">
                        <c:v>66</c:v>
                      </c:pt>
                      <c:pt idx="11">
                        <c:v>71</c:v>
                      </c:pt>
                      <c:pt idx="12">
                        <c:v>74</c:v>
                      </c:pt>
                      <c:pt idx="13">
                        <c:v>82</c:v>
                      </c:pt>
                      <c:pt idx="14">
                        <c:v>96</c:v>
                      </c:pt>
                      <c:pt idx="15">
                        <c:v>108</c:v>
                      </c:pt>
                      <c:pt idx="16">
                        <c:v>145</c:v>
                      </c:pt>
                      <c:pt idx="17">
                        <c:v>172</c:v>
                      </c:pt>
                      <c:pt idx="18">
                        <c:v>210</c:v>
                      </c:pt>
                      <c:pt idx="19">
                        <c:v>244</c:v>
                      </c:pt>
                      <c:pt idx="20">
                        <c:v>278</c:v>
                      </c:pt>
                      <c:pt idx="21">
                        <c:v>320</c:v>
                      </c:pt>
                      <c:pt idx="22">
                        <c:v>363</c:v>
                      </c:pt>
                      <c:pt idx="23">
                        <c:v>416</c:v>
                      </c:pt>
                      <c:pt idx="24">
                        <c:v>447</c:v>
                      </c:pt>
                    </c:numCache>
                  </c:numRef>
                </c:val>
                <c:smooth val="0"/>
                <c:extLst xmlns:c15="http://schemas.microsoft.com/office/drawing/2012/chart">
                  <c:ext xmlns:c16="http://schemas.microsoft.com/office/drawing/2014/chart" uri="{C3380CC4-5D6E-409C-BE32-E72D297353CC}">
                    <c16:uniqueId val="{0000002F-4B26-4E10-AF95-90D7672E69AA}"/>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'III - US Trajectory'!$J$52</c15:sqref>
                        </c15:formulaRef>
                      </c:ext>
                    </c:extLst>
                    <c:strCache>
                      <c:ptCount val="1"/>
                      <c:pt idx="0">
                        <c:v>Alaska</c:v>
                      </c:pt>
                    </c:strCache>
                  </c:strRef>
                </c:tx>
                <c:spPr>
                  <a:ln w="22225" cap="rnd">
                    <a:solidFill>
                      <a:schemeClr val="accent1">
                        <a:lumMod val="50000"/>
                        <a:lumOff val="5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Trajectory'!$K$52:$CI$52</c15:sqref>
                        </c15:fullRef>
                        <c15:formulaRef>
                          <c15:sqref>('III - US Trajectory'!$K$52:$BF$52,'III - US Trajectory'!$BK$52:$CI$52)</c15:sqref>
                        </c15:formulaRef>
                      </c:ext>
                    </c:extLst>
                    <c:numCache>
                      <c:formatCode>General</c:formatCode>
                      <c:ptCount val="25"/>
                      <c:pt idx="0">
                        <c:v>1</c:v>
                      </c:pt>
                      <c:pt idx="1">
                        <c:v>1</c:v>
                      </c:pt>
                      <c:pt idx="2">
                        <c:v>1</c:v>
                      </c:pt>
                      <c:pt idx="3">
                        <c:v>3</c:v>
                      </c:pt>
                      <c:pt idx="4">
                        <c:v>5</c:v>
                      </c:pt>
                      <c:pt idx="5">
                        <c:v>8</c:v>
                      </c:pt>
                      <c:pt idx="6">
                        <c:v>11</c:v>
                      </c:pt>
                      <c:pt idx="7">
                        <c:v>13</c:v>
                      </c:pt>
                      <c:pt idx="8">
                        <c:v>18</c:v>
                      </c:pt>
                      <c:pt idx="9">
                        <c:v>30</c:v>
                      </c:pt>
                      <c:pt idx="10">
                        <c:v>34</c:v>
                      </c:pt>
                      <c:pt idx="11">
                        <c:v>41</c:v>
                      </c:pt>
                      <c:pt idx="12">
                        <c:v>56</c:v>
                      </c:pt>
                      <c:pt idx="13">
                        <c:v>58</c:v>
                      </c:pt>
                      <c:pt idx="14">
                        <c:v>85</c:v>
                      </c:pt>
                      <c:pt idx="15">
                        <c:v>102</c:v>
                      </c:pt>
                      <c:pt idx="16">
                        <c:v>114</c:v>
                      </c:pt>
                      <c:pt idx="17">
                        <c:v>119</c:v>
                      </c:pt>
                      <c:pt idx="18">
                        <c:v>132</c:v>
                      </c:pt>
                      <c:pt idx="19">
                        <c:v>143</c:v>
                      </c:pt>
                      <c:pt idx="20">
                        <c:v>157</c:v>
                      </c:pt>
                      <c:pt idx="21">
                        <c:v>171</c:v>
                      </c:pt>
                      <c:pt idx="22">
                        <c:v>185</c:v>
                      </c:pt>
                      <c:pt idx="23">
                        <c:v>190</c:v>
                      </c:pt>
                      <c:pt idx="24">
                        <c:v>213</c:v>
                      </c:pt>
                    </c:numCache>
                  </c:numRef>
                </c:val>
                <c:smooth val="0"/>
                <c:extLst xmlns:c15="http://schemas.microsoft.com/office/drawing/2012/chart">
                  <c:ext xmlns:c16="http://schemas.microsoft.com/office/drawing/2014/chart" uri="{C3380CC4-5D6E-409C-BE32-E72D297353CC}">
                    <c16:uniqueId val="{00000030-4B26-4E10-AF95-90D7672E69AA}"/>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'III - US Trajectory'!$J$53</c15:sqref>
                        </c15:formulaRef>
                      </c:ext>
                    </c:extLst>
                    <c:strCache>
                      <c:ptCount val="1"/>
                      <c:pt idx="0">
                        <c:v>North Dakota</c:v>
                      </c:pt>
                    </c:strCache>
                  </c:strRef>
                </c:tx>
                <c:spPr>
                  <a:ln w="22225" cap="rnd">
                    <a:solidFill>
                      <a:schemeClr val="accent2">
                        <a:lumMod val="50000"/>
                        <a:lumOff val="5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Trajectory'!$K$53:$CI$53</c15:sqref>
                        </c15:fullRef>
                        <c15:formulaRef>
                          <c15:sqref>('III - US Trajectory'!$K$53:$BF$53,'III - US Trajectory'!$BK$53:$CI$53)</c15:sqref>
                        </c15:formulaRef>
                      </c:ext>
                    </c:extLst>
                    <c:numCache>
                      <c:formatCode>General</c:formatCode>
                      <c:ptCount val="25"/>
                      <c:pt idx="0">
                        <c:v>1</c:v>
                      </c:pt>
                      <c:pt idx="1">
                        <c:v>1</c:v>
                      </c:pt>
                      <c:pt idx="2">
                        <c:v>1</c:v>
                      </c:pt>
                      <c:pt idx="3">
                        <c:v>3</c:v>
                      </c:pt>
                      <c:pt idx="4">
                        <c:v>6</c:v>
                      </c:pt>
                      <c:pt idx="5">
                        <c:v>19</c:v>
                      </c:pt>
                      <c:pt idx="6">
                        <c:v>26</c:v>
                      </c:pt>
                      <c:pt idx="7">
                        <c:v>28</c:v>
                      </c:pt>
                      <c:pt idx="8">
                        <c:v>28</c:v>
                      </c:pt>
                      <c:pt idx="9">
                        <c:v>30</c:v>
                      </c:pt>
                      <c:pt idx="10">
                        <c:v>36</c:v>
                      </c:pt>
                      <c:pt idx="11">
                        <c:v>45</c:v>
                      </c:pt>
                      <c:pt idx="12">
                        <c:v>51</c:v>
                      </c:pt>
                      <c:pt idx="13">
                        <c:v>68</c:v>
                      </c:pt>
                      <c:pt idx="14">
                        <c:v>94</c:v>
                      </c:pt>
                      <c:pt idx="15">
                        <c:v>98</c:v>
                      </c:pt>
                      <c:pt idx="16">
                        <c:v>109</c:v>
                      </c:pt>
                      <c:pt idx="17">
                        <c:v>122</c:v>
                      </c:pt>
                      <c:pt idx="18">
                        <c:v>142</c:v>
                      </c:pt>
                      <c:pt idx="19">
                        <c:v>159</c:v>
                      </c:pt>
                      <c:pt idx="20">
                        <c:v>173</c:v>
                      </c:pt>
                      <c:pt idx="21">
                        <c:v>186</c:v>
                      </c:pt>
                      <c:pt idx="22">
                        <c:v>207</c:v>
                      </c:pt>
                      <c:pt idx="23">
                        <c:v>225</c:v>
                      </c:pt>
                      <c:pt idx="24">
                        <c:v>237</c:v>
                      </c:pt>
                    </c:numCache>
                  </c:numRef>
                </c:val>
                <c:smooth val="0"/>
                <c:extLst xmlns:c15="http://schemas.microsoft.com/office/drawing/2012/chart">
                  <c:ext xmlns:c16="http://schemas.microsoft.com/office/drawing/2014/chart" uri="{C3380CC4-5D6E-409C-BE32-E72D297353CC}">
                    <c16:uniqueId val="{00000031-4B26-4E10-AF95-90D7672E69AA}"/>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'III - US Trajectory'!$J$54</c15:sqref>
                        </c15:formulaRef>
                      </c:ext>
                    </c:extLst>
                    <c:strCache>
                      <c:ptCount val="1"/>
                      <c:pt idx="0">
                        <c:v>Wyoming</c:v>
                      </c:pt>
                    </c:strCache>
                  </c:strRef>
                </c:tx>
                <c:spPr>
                  <a:ln w="22225" cap="rnd">
                    <a:solidFill>
                      <a:schemeClr val="accent3">
                        <a:lumMod val="50000"/>
                        <a:lumOff val="50000"/>
                      </a:schemeClr>
                    </a:solidFill>
                    <a:round/>
                  </a:ln>
                  <a:effectLst/>
                </c:spPr>
                <c:marker>
                  <c:symbol val="none"/>
                </c:marker>
                <c:cat>
                  <c:numRef>
                    <c:extLst>
                      <c:ext xmlns:c15="http://schemas.microsoft.com/office/drawing/2012/chart" uri="{02D57815-91ED-43cb-92C2-25804820EDAC}">
                        <c15:fullRef>
                          <c15:sqref>'III - US Trajectory'!$K$3:$CI$3</c15:sqref>
                        </c15:fullRef>
                        <c15:formulaRef>
                          <c15:sqref>('III - US Trajectory'!$K$3:$BF$3,'III - US Trajectory'!$BK$3:$CI$3)</c15:sqref>
                        </c15:formulaRef>
                      </c:ext>
                    </c:extLst>
                    <c:numCache>
                      <c:formatCode>m/d;@</c:formatCode>
                      <c:ptCount val="25"/>
                      <c:pt idx="0">
                        <c:v>43904</c:v>
                      </c:pt>
                      <c:pt idx="1">
                        <c:v>43905</c:v>
                      </c:pt>
                      <c:pt idx="2">
                        <c:v>43906</c:v>
                      </c:pt>
                      <c:pt idx="3">
                        <c:v>43907</c:v>
                      </c:pt>
                      <c:pt idx="4">
                        <c:v>43908</c:v>
                      </c:pt>
                      <c:pt idx="5">
                        <c:v>43909</c:v>
                      </c:pt>
                      <c:pt idx="6">
                        <c:v>43910</c:v>
                      </c:pt>
                      <c:pt idx="7">
                        <c:v>43911</c:v>
                      </c:pt>
                      <c:pt idx="8">
                        <c:v>43912</c:v>
                      </c:pt>
                      <c:pt idx="9">
                        <c:v>43913</c:v>
                      </c:pt>
                      <c:pt idx="10">
                        <c:v>43914</c:v>
                      </c:pt>
                      <c:pt idx="11">
                        <c:v>43915</c:v>
                      </c:pt>
                      <c:pt idx="12">
                        <c:v>43916</c:v>
                      </c:pt>
                      <c:pt idx="13">
                        <c:v>43917</c:v>
                      </c:pt>
                      <c:pt idx="14">
                        <c:v>43918</c:v>
                      </c:pt>
                      <c:pt idx="15">
                        <c:v>43919</c:v>
                      </c:pt>
                      <c:pt idx="16">
                        <c:v>43920</c:v>
                      </c:pt>
                      <c:pt idx="17">
                        <c:v>43921</c:v>
                      </c:pt>
                      <c:pt idx="18">
                        <c:v>43922</c:v>
                      </c:pt>
                      <c:pt idx="19">
                        <c:v>43923</c:v>
                      </c:pt>
                      <c:pt idx="20">
                        <c:v>43924</c:v>
                      </c:pt>
                      <c:pt idx="21">
                        <c:v>43925</c:v>
                      </c:pt>
                      <c:pt idx="22">
                        <c:v>43926</c:v>
                      </c:pt>
                      <c:pt idx="23">
                        <c:v>43927</c:v>
                      </c:pt>
                      <c:pt idx="24">
                        <c:v>43928</c:v>
                      </c:pt>
                    </c:numCache>
                  </c:numRef>
                </c:cat>
                <c:val>
                  <c:numRef>
                    <c:extLst>
                      <c:ext xmlns:c15="http://schemas.microsoft.com/office/drawing/2012/chart" uri="{02D57815-91ED-43cb-92C2-25804820EDAC}">
                        <c15:fullRef>
                          <c15:sqref>'III - US Trajectory'!$K$54:$CI$54</c15:sqref>
                        </c15:fullRef>
                        <c15:formulaRef>
                          <c15:sqref>('III - US Trajectory'!$K$54:$BF$54,'III - US Trajectory'!$BK$54:$CI$54)</c15:sqref>
                        </c15:formulaRef>
                      </c:ext>
                    </c:extLst>
                    <c:numCache>
                      <c:formatCode>General</c:formatCode>
                      <c:ptCount val="25"/>
                      <c:pt idx="0">
                        <c:v>2</c:v>
                      </c:pt>
                      <c:pt idx="1">
                        <c:v>2</c:v>
                      </c:pt>
                      <c:pt idx="2">
                        <c:v>2</c:v>
                      </c:pt>
                      <c:pt idx="3">
                        <c:v>11</c:v>
                      </c:pt>
                      <c:pt idx="4">
                        <c:v>16</c:v>
                      </c:pt>
                      <c:pt idx="5">
                        <c:v>18</c:v>
                      </c:pt>
                      <c:pt idx="6">
                        <c:v>21</c:v>
                      </c:pt>
                      <c:pt idx="7">
                        <c:v>23</c:v>
                      </c:pt>
                      <c:pt idx="8">
                        <c:v>26</c:v>
                      </c:pt>
                      <c:pt idx="9">
                        <c:v>26</c:v>
                      </c:pt>
                      <c:pt idx="10">
                        <c:v>29</c:v>
                      </c:pt>
                      <c:pt idx="11">
                        <c:v>44</c:v>
                      </c:pt>
                      <c:pt idx="12">
                        <c:v>53</c:v>
                      </c:pt>
                      <c:pt idx="13">
                        <c:v>70</c:v>
                      </c:pt>
                      <c:pt idx="14">
                        <c:v>82</c:v>
                      </c:pt>
                      <c:pt idx="15">
                        <c:v>86</c:v>
                      </c:pt>
                      <c:pt idx="16">
                        <c:v>94</c:v>
                      </c:pt>
                      <c:pt idx="17">
                        <c:v>109</c:v>
                      </c:pt>
                      <c:pt idx="18">
                        <c:v>130</c:v>
                      </c:pt>
                      <c:pt idx="19">
                        <c:v>150</c:v>
                      </c:pt>
                      <c:pt idx="20">
                        <c:v>162</c:v>
                      </c:pt>
                      <c:pt idx="21">
                        <c:v>187</c:v>
                      </c:pt>
                      <c:pt idx="22">
                        <c:v>197</c:v>
                      </c:pt>
                      <c:pt idx="23">
                        <c:v>210</c:v>
                      </c:pt>
                      <c:pt idx="24">
                        <c:v>216</c:v>
                      </c:pt>
                    </c:numCache>
                  </c:numRef>
                </c:val>
                <c:smooth val="0"/>
                <c:extLst xmlns:c15="http://schemas.microsoft.com/office/drawing/2012/chart">
                  <c:ext xmlns:c16="http://schemas.microsoft.com/office/drawing/2014/chart" uri="{C3380CC4-5D6E-409C-BE32-E72D297353CC}">
                    <c16:uniqueId val="{00000032-4B26-4E10-AF95-90D7672E69AA}"/>
                  </c:ext>
                </c:extLst>
              </c15:ser>
            </c15:filteredLineSeries>
          </c:ext>
        </c:extLst>
      </c:lineChart>
      <c:dateAx>
        <c:axId val="1231515760"/>
        <c:scaling>
          <c:orientation val="minMax"/>
        </c:scaling>
        <c:delete val="0"/>
        <c:axPos val="b"/>
        <c:numFmt formatCode="m/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872919808"/>
        <c:crosses val="autoZero"/>
        <c:auto val="1"/>
        <c:lblOffset val="100"/>
        <c:baseTimeUnit val="days"/>
      </c:dateAx>
      <c:valAx>
        <c:axId val="872919808"/>
        <c:scaling>
          <c:orientation val="minMax"/>
          <c:max val="18000"/>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5157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B160E8E-0C4E-4791-9B57-8DB6B6FD673D}">
  <sheetPr>
    <tabColor rgb="FFFF0000"/>
  </sheetPr>
  <sheetViews>
    <sheetView zoomScale="111" workbookViewId="0"/>
  </sheetViews>
  <sheetProtection algorithmName="SHA-512" hashValue="+zu6A1hICLLwgzIlnKyiPjdyqAW8P7Wnc8mWDfLN0ayunnsdSI7bbWLRBW21H6Tqe0v+c4ligaKGEepUl7iiTQ==" saltValue="ovoDSkm5R6hBFdWPlrxtxQ==" spinCount="100000"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B040CE0-432E-47E0-A457-28C89C8F98E9}">
  <sheetPr>
    <tabColor rgb="FFFFC000"/>
  </sheetPr>
  <sheetViews>
    <sheetView zoomScale="11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C34EA7D-DD83-497A-B142-F83B56A077B6}">
  <sheetPr>
    <tabColor theme="6" tint="0.59999389629810485"/>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file:///G:\Shared%20drives\RixAnalytics\The%20Corona\Covid%20Research%20Articles"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4.xml"/><Relationship Id="rId7" Type="http://schemas.openxmlformats.org/officeDocument/2006/relationships/image" Target="../media/image1.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7.png"/><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921988</xdr:colOff>
      <xdr:row>0</xdr:row>
      <xdr:rowOff>26730</xdr:rowOff>
    </xdr:from>
    <xdr:to>
      <xdr:col>3</xdr:col>
      <xdr:colOff>2975631</xdr:colOff>
      <xdr:row>4</xdr:row>
      <xdr:rowOff>140530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alphaModFix amt="50000"/>
        </a:blip>
        <a:stretch>
          <a:fillRect/>
        </a:stretch>
      </xdr:blipFill>
      <xdr:spPr>
        <a:xfrm>
          <a:off x="13512505" y="278540"/>
          <a:ext cx="2053643" cy="803543"/>
        </a:xfrm>
        <a:prstGeom prst="rect">
          <a:avLst/>
        </a:prstGeom>
      </xdr:spPr>
    </xdr:pic>
    <xdr:clientData/>
  </xdr:twoCellAnchor>
  <xdr:twoCellAnchor editAs="oneCell">
    <xdr:from>
      <xdr:col>0</xdr:col>
      <xdr:colOff>31230</xdr:colOff>
      <xdr:row>0</xdr:row>
      <xdr:rowOff>1</xdr:rowOff>
    </xdr:from>
    <xdr:to>
      <xdr:col>2</xdr:col>
      <xdr:colOff>685444</xdr:colOff>
      <xdr:row>8</xdr:row>
      <xdr:rowOff>338272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alphaModFix/>
        </a:blip>
        <a:srcRect t="3782" r="8328" b="13004"/>
        <a:stretch/>
      </xdr:blipFill>
      <xdr:spPr>
        <a:xfrm>
          <a:off x="31230" y="1"/>
          <a:ext cx="13161340" cy="1931706"/>
        </a:xfrm>
        <a:prstGeom prst="rect">
          <a:avLst/>
        </a:prstGeom>
      </xdr:spPr>
    </xdr:pic>
    <xdr:clientData/>
  </xdr:twoCellAnchor>
  <xdr:twoCellAnchor editAs="oneCell">
    <xdr:from>
      <xdr:col>2</xdr:col>
      <xdr:colOff>133759</xdr:colOff>
      <xdr:row>115</xdr:row>
      <xdr:rowOff>235557</xdr:rowOff>
    </xdr:from>
    <xdr:to>
      <xdr:col>3</xdr:col>
      <xdr:colOff>3727039</xdr:colOff>
      <xdr:row>116</xdr:row>
      <xdr:rowOff>231745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2636829" y="33440430"/>
          <a:ext cx="4292583" cy="237327"/>
        </a:xfrm>
        <a:prstGeom prst="rect">
          <a:avLst/>
        </a:prstGeom>
      </xdr:spPr>
    </xdr:pic>
    <xdr:clientData/>
  </xdr:twoCellAnchor>
  <xdr:twoCellAnchor editAs="oneCell">
    <xdr:from>
      <xdr:col>1</xdr:col>
      <xdr:colOff>3838143</xdr:colOff>
      <xdr:row>39</xdr:row>
      <xdr:rowOff>77806</xdr:rowOff>
    </xdr:from>
    <xdr:to>
      <xdr:col>1</xdr:col>
      <xdr:colOff>4459237</xdr:colOff>
      <xdr:row>39</xdr:row>
      <xdr:rowOff>275249</xdr:rowOff>
    </xdr:to>
    <xdr:pic>
      <xdr:nvPicPr>
        <xdr:cNvPr id="8" name="Picture 7">
          <a:hlinkClick xmlns:r="http://schemas.openxmlformats.org/officeDocument/2006/relationships" r:id="rId4"/>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r="62673" b="9753"/>
        <a:stretch/>
      </xdr:blipFill>
      <xdr:spPr>
        <a:xfrm>
          <a:off x="6805126" y="8365651"/>
          <a:ext cx="621094" cy="197443"/>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editAs="oneCell">
    <xdr:from>
      <xdr:col>2</xdr:col>
      <xdr:colOff>146277</xdr:colOff>
      <xdr:row>115</xdr:row>
      <xdr:rowOff>60861</xdr:rowOff>
    </xdr:from>
    <xdr:to>
      <xdr:col>3</xdr:col>
      <xdr:colOff>1349436</xdr:colOff>
      <xdr:row>115</xdr:row>
      <xdr:rowOff>210273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6"/>
        <a:srcRect l="5752" t="22426" r="3983" b="11493"/>
        <a:stretch/>
      </xdr:blipFill>
      <xdr:spPr>
        <a:xfrm>
          <a:off x="12648995" y="33537075"/>
          <a:ext cx="1905975" cy="149412"/>
        </a:xfrm>
        <a:prstGeom prst="rect">
          <a:avLst/>
        </a:prstGeom>
      </xdr:spPr>
    </xdr:pic>
    <xdr:clientData/>
  </xdr:twoCellAnchor>
  <xdr:twoCellAnchor editAs="oneCell">
    <xdr:from>
      <xdr:col>1</xdr:col>
      <xdr:colOff>31815</xdr:colOff>
      <xdr:row>8</xdr:row>
      <xdr:rowOff>155512</xdr:rowOff>
    </xdr:from>
    <xdr:to>
      <xdr:col>1</xdr:col>
      <xdr:colOff>934317</xdr:colOff>
      <xdr:row>8</xdr:row>
      <xdr:rowOff>257497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7">
          <a:alphaModFix amt="50000"/>
        </a:blip>
        <a:srcRect t="14326" b="31228"/>
        <a:stretch/>
      </xdr:blipFill>
      <xdr:spPr>
        <a:xfrm>
          <a:off x="2072886" y="1807808"/>
          <a:ext cx="902502" cy="101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0.10704</cdr:x>
      <cdr:y>0.11385</cdr:y>
    </cdr:from>
    <cdr:to>
      <cdr:x>0.73214</cdr:x>
      <cdr:y>0.35446</cdr:y>
    </cdr:to>
    <cdr:sp macro="" textlink="">
      <cdr:nvSpPr>
        <cdr:cNvPr id="2" name="TextBox 1">
          <a:extLst xmlns:a="http://schemas.openxmlformats.org/drawingml/2006/main">
            <a:ext uri="{FF2B5EF4-FFF2-40B4-BE49-F238E27FC236}">
              <a16:creationId xmlns:a16="http://schemas.microsoft.com/office/drawing/2014/main" id="{653AF39A-1E7E-4212-8D9F-5F8300301D4F}"/>
            </a:ext>
          </a:extLst>
        </cdr:cNvPr>
        <cdr:cNvSpPr txBox="1"/>
      </cdr:nvSpPr>
      <cdr:spPr>
        <a:xfrm xmlns:a="http://schemas.openxmlformats.org/drawingml/2006/main">
          <a:off x="927187" y="716434"/>
          <a:ext cx="5414672" cy="1514207"/>
        </a:xfrm>
        <a:prstGeom xmlns:a="http://schemas.openxmlformats.org/drawingml/2006/main" prst="rect">
          <a:avLst/>
        </a:prstGeom>
        <a:ln xmlns:a="http://schemas.openxmlformats.org/drawingml/2006/main">
          <a:solidFill>
            <a:srgbClr val="FF0000"/>
          </a:solidFill>
        </a:ln>
      </cdr:spPr>
      <cdr:txBody>
        <a:bodyPr xmlns:a="http://schemas.openxmlformats.org/drawingml/2006/main" vertOverflow="clip" wrap="square" rtlCol="0"/>
        <a:lstStyle xmlns:a="http://schemas.openxmlformats.org/drawingml/2006/main"/>
        <a:p xmlns:a="http://schemas.openxmlformats.org/drawingml/2006/main">
          <a:r>
            <a:rPr lang="en-US" sz="800" u="sng"/>
            <a:t>Country</a:t>
          </a:r>
          <a:r>
            <a:rPr lang="en-US" sz="800"/>
            <a:t>	</a:t>
          </a:r>
          <a:r>
            <a:rPr lang="en-US" sz="800" u="sng"/>
            <a:t>Start</a:t>
          </a:r>
          <a:r>
            <a:rPr lang="en-US" sz="800"/>
            <a:t>	</a:t>
          </a:r>
          <a:r>
            <a:rPr lang="en-US" sz="800" u="sng"/>
            <a:t>Peak/Leveling</a:t>
          </a:r>
          <a:r>
            <a:rPr lang="en-US" sz="800"/>
            <a:t>	</a:t>
          </a:r>
          <a:r>
            <a:rPr lang="en-US" sz="800" u="sng"/>
            <a:t>Span</a:t>
          </a:r>
          <a:r>
            <a:rPr lang="en-US" sz="800"/>
            <a:t>	</a:t>
          </a:r>
          <a:r>
            <a:rPr lang="en-US" sz="800" u="sng"/>
            <a:t>2/3</a:t>
          </a:r>
          <a:r>
            <a:rPr lang="en-US" sz="800" u="sng" baseline="0"/>
            <a:t> social equilibrium (est.)</a:t>
          </a:r>
          <a:r>
            <a:rPr lang="en-US" sz="800" u="none" baseline="0"/>
            <a:t>	</a:t>
          </a:r>
          <a:r>
            <a:rPr lang="en-US" sz="800" baseline="0"/>
            <a:t>		</a:t>
          </a:r>
          <a:endParaRPr lang="en-US" sz="800"/>
        </a:p>
        <a:p xmlns:a="http://schemas.openxmlformats.org/drawingml/2006/main">
          <a:endParaRPr lang="en-US" sz="800"/>
        </a:p>
        <a:p xmlns:a="http://schemas.openxmlformats.org/drawingml/2006/main">
          <a:r>
            <a:rPr lang="en-US" sz="800"/>
            <a:t>China	1/23	2/29	36 days	3/26</a:t>
          </a:r>
          <a:r>
            <a:rPr lang="en-US" sz="800" baseline="0"/>
            <a:t> - 4/15</a:t>
          </a:r>
          <a:r>
            <a:rPr lang="en-US" sz="800"/>
            <a:t> (+ 28-42 days)</a:t>
          </a:r>
        </a:p>
        <a:p xmlns:a="http://schemas.openxmlformats.org/drawingml/2006/main">
          <a:endParaRPr lang="en-US" sz="800"/>
        </a:p>
        <a:p xmlns:a="http://schemas.openxmlformats.org/drawingml/2006/main">
          <a:r>
            <a:rPr lang="en-US" sz="800"/>
            <a:t>Italy	2/27	4/4	36</a:t>
          </a:r>
          <a:r>
            <a:rPr lang="en-US" sz="800" baseline="0"/>
            <a:t> days	5/1 - 5/15</a:t>
          </a:r>
          <a:endParaRPr lang="en-US" sz="800"/>
        </a:p>
        <a:p xmlns:a="http://schemas.openxmlformats.org/drawingml/2006/main">
          <a:endParaRPr lang="en-US" sz="800"/>
        </a:p>
        <a:p xmlns:a="http://schemas.openxmlformats.org/drawingml/2006/main">
          <a:r>
            <a:rPr lang="en-US" sz="800"/>
            <a:t>Spain	3/7	4/12 (proj)*	?	5/9 - 5/22</a:t>
          </a:r>
        </a:p>
        <a:p xmlns:a="http://schemas.openxmlformats.org/drawingml/2006/main">
          <a:endParaRPr lang="en-US" sz="800"/>
        </a:p>
        <a:p xmlns:a="http://schemas.openxmlformats.org/drawingml/2006/main">
          <a:r>
            <a:rPr lang="en-US" sz="800"/>
            <a:t>United</a:t>
          </a:r>
          <a:r>
            <a:rPr lang="en-US" sz="800" baseline="0"/>
            <a:t> States	3/9	4/16 (proj)*	?	5/11 - 5/24</a:t>
          </a:r>
        </a:p>
        <a:p xmlns:a="http://schemas.openxmlformats.org/drawingml/2006/main">
          <a:endParaRPr lang="en-US" sz="800" baseline="0"/>
        </a:p>
        <a:p xmlns:a="http://schemas.openxmlformats.org/drawingml/2006/main">
          <a:r>
            <a:rPr lang="en-US" sz="600" baseline="0">
              <a:solidFill>
                <a:srgbClr val="FF0000"/>
              </a:solidFill>
            </a:rPr>
            <a:t>*my personal projection only</a:t>
          </a:r>
          <a:endParaRPr lang="en-US" sz="600">
            <a:solidFill>
              <a:srgbClr val="FF0000"/>
            </a:solidFill>
          </a:endParaRPr>
        </a:p>
      </cdr:txBody>
    </cdr:sp>
  </cdr:relSizeAnchor>
  <cdr:relSizeAnchor xmlns:cdr="http://schemas.openxmlformats.org/drawingml/2006/chartDrawing">
    <cdr:from>
      <cdr:x>0.00586</cdr:x>
      <cdr:y>0.00807</cdr:y>
    </cdr:from>
    <cdr:to>
      <cdr:x>0.06241</cdr:x>
      <cdr:y>0.03996</cdr:y>
    </cdr:to>
    <cdr:pic>
      <cdr:nvPicPr>
        <cdr:cNvPr id="3" name="Picture 2">
          <a:extLst xmlns:a="http://schemas.openxmlformats.org/drawingml/2006/main">
            <a:ext uri="{FF2B5EF4-FFF2-40B4-BE49-F238E27FC236}">
              <a16:creationId xmlns:a16="http://schemas.microsoft.com/office/drawing/2014/main" id="{1CCB68FB-4D1A-49B3-A9A3-201F0A0C80D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1" y="50800"/>
          <a:ext cx="489808" cy="200662"/>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66841</xdr:colOff>
      <xdr:row>0</xdr:row>
      <xdr:rowOff>66841</xdr:rowOff>
    </xdr:from>
    <xdr:to>
      <xdr:col>1</xdr:col>
      <xdr:colOff>18950</xdr:colOff>
      <xdr:row>2</xdr:row>
      <xdr:rowOff>551448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66841" y="66841"/>
          <a:ext cx="2843030" cy="1153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6585</xdr:colOff>
      <xdr:row>0</xdr:row>
      <xdr:rowOff>1300</xdr:rowOff>
    </xdr:from>
    <xdr:to>
      <xdr:col>9</xdr:col>
      <xdr:colOff>423618</xdr:colOff>
      <xdr:row>24</xdr:row>
      <xdr:rowOff>147706</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144324</xdr:rowOff>
    </xdr:from>
    <xdr:to>
      <xdr:col>9</xdr:col>
      <xdr:colOff>423364</xdr:colOff>
      <xdr:row>49</xdr:row>
      <xdr:rowOff>92284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417276</xdr:colOff>
      <xdr:row>24</xdr:row>
      <xdr:rowOff>136886</xdr:rowOff>
    </xdr:from>
    <xdr:to>
      <xdr:col>20</xdr:col>
      <xdr:colOff>438408</xdr:colOff>
      <xdr:row>49</xdr:row>
      <xdr:rowOff>92646</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423075</xdr:colOff>
      <xdr:row>0</xdr:row>
      <xdr:rowOff>3075</xdr:rowOff>
    </xdr:from>
    <xdr:to>
      <xdr:col>20</xdr:col>
      <xdr:colOff>449249</xdr:colOff>
      <xdr:row>24</xdr:row>
      <xdr:rowOff>129887</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453655</xdr:colOff>
      <xdr:row>0</xdr:row>
      <xdr:rowOff>0</xdr:rowOff>
    </xdr:from>
    <xdr:to>
      <xdr:col>31</xdr:col>
      <xdr:colOff>331931</xdr:colOff>
      <xdr:row>24</xdr:row>
      <xdr:rowOff>129887</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30</xdr:col>
      <xdr:colOff>316769</xdr:colOff>
      <xdr:row>0</xdr:row>
      <xdr:rowOff>98829</xdr:rowOff>
    </xdr:from>
    <xdr:to>
      <xdr:col>31</xdr:col>
      <xdr:colOff>173746</xdr:colOff>
      <xdr:row>1</xdr:row>
      <xdr:rowOff>119160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25803360" y="98829"/>
          <a:ext cx="679591" cy="207945"/>
        </a:xfrm>
        <a:prstGeom prst="rect">
          <a:avLst/>
        </a:prstGeom>
      </xdr:spPr>
    </xdr:pic>
    <xdr:clientData/>
  </xdr:twoCellAnchor>
  <xdr:twoCellAnchor editAs="oneCell">
    <xdr:from>
      <xdr:col>19</xdr:col>
      <xdr:colOff>515892</xdr:colOff>
      <xdr:row>0</xdr:row>
      <xdr:rowOff>101206</xdr:rowOff>
    </xdr:from>
    <xdr:to>
      <xdr:col>20</xdr:col>
      <xdr:colOff>375494</xdr:colOff>
      <xdr:row>1</xdr:row>
      <xdr:rowOff>121784</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a:stretch>
          <a:fillRect/>
        </a:stretch>
      </xdr:blipFill>
      <xdr:spPr>
        <a:xfrm>
          <a:off x="17011460" y="101206"/>
          <a:ext cx="682216" cy="208192"/>
        </a:xfrm>
        <a:prstGeom prst="rect">
          <a:avLst/>
        </a:prstGeom>
      </xdr:spPr>
    </xdr:pic>
    <xdr:clientData/>
  </xdr:twoCellAnchor>
  <xdr:twoCellAnchor editAs="oneCell">
    <xdr:from>
      <xdr:col>8</xdr:col>
      <xdr:colOff>447568</xdr:colOff>
      <xdr:row>0</xdr:row>
      <xdr:rowOff>84399</xdr:rowOff>
    </xdr:from>
    <xdr:to>
      <xdr:col>9</xdr:col>
      <xdr:colOff>313862</xdr:colOff>
      <xdr:row>1</xdr:row>
      <xdr:rowOff>104730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7952113" y="84399"/>
          <a:ext cx="688908" cy="207945"/>
        </a:xfrm>
        <a:prstGeom prst="rect">
          <a:avLst/>
        </a:prstGeom>
      </xdr:spPr>
    </xdr:pic>
    <xdr:clientData/>
  </xdr:twoCellAnchor>
  <xdr:twoCellAnchor editAs="oneCell">
    <xdr:from>
      <xdr:col>8</xdr:col>
      <xdr:colOff>454693</xdr:colOff>
      <xdr:row>25</xdr:row>
      <xdr:rowOff>21740</xdr:rowOff>
    </xdr:from>
    <xdr:to>
      <xdr:col>9</xdr:col>
      <xdr:colOff>323612</xdr:colOff>
      <xdr:row>26</xdr:row>
      <xdr:rowOff>42317</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stretch>
          <a:fillRect/>
        </a:stretch>
      </xdr:blipFill>
      <xdr:spPr>
        <a:xfrm>
          <a:off x="7959238" y="4712081"/>
          <a:ext cx="691533" cy="208191"/>
        </a:xfrm>
        <a:prstGeom prst="rect">
          <a:avLst/>
        </a:prstGeom>
      </xdr:spPr>
    </xdr:pic>
    <xdr:clientData/>
  </xdr:twoCellAnchor>
  <xdr:twoCellAnchor editAs="oneCell">
    <xdr:from>
      <xdr:col>19</xdr:col>
      <xdr:colOff>548132</xdr:colOff>
      <xdr:row>24</xdr:row>
      <xdr:rowOff>186605</xdr:rowOff>
    </xdr:from>
    <xdr:to>
      <xdr:col>20</xdr:col>
      <xdr:colOff>407734</xdr:colOff>
      <xdr:row>26</xdr:row>
      <xdr:rowOff>26328</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17043700" y="4689332"/>
          <a:ext cx="682216" cy="214951"/>
        </a:xfrm>
        <a:prstGeom prst="rect">
          <a:avLst/>
        </a:prstGeom>
      </xdr:spPr>
    </xdr:pic>
    <xdr:clientData/>
  </xdr:twoCellAnchor>
  <xdr:twoCellAnchor editAs="oneCell">
    <xdr:from>
      <xdr:col>20</xdr:col>
      <xdr:colOff>447391</xdr:colOff>
      <xdr:row>24</xdr:row>
      <xdr:rowOff>159631</xdr:rowOff>
    </xdr:from>
    <xdr:to>
      <xdr:col>31</xdr:col>
      <xdr:colOff>325736</xdr:colOff>
      <xdr:row>50</xdr:row>
      <xdr:rowOff>158750</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a:stretch>
          <a:fillRect/>
        </a:stretch>
      </xdr:blipFill>
      <xdr:spPr>
        <a:xfrm>
          <a:off x="17765573" y="4662358"/>
          <a:ext cx="8869368" cy="4877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0.00586</cdr:x>
      <cdr:y>0.00807</cdr:y>
    </cdr:from>
    <cdr:to>
      <cdr:x>0.09202</cdr:x>
      <cdr:y>0.0567</cdr:y>
    </cdr:to>
    <cdr:pic>
      <cdr:nvPicPr>
        <cdr:cNvPr id="2" name="Picture 1">
          <a:extLst xmlns:a="http://schemas.openxmlformats.org/drawingml/2006/main">
            <a:ext uri="{FF2B5EF4-FFF2-40B4-BE49-F238E27FC236}">
              <a16:creationId xmlns:a16="http://schemas.microsoft.com/office/drawing/2014/main" id="{1CCB68FB-4D1A-49B3-A9A3-201F0A0C80D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47021" cy="306036"/>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67</xdr:row>
      <xdr:rowOff>0</xdr:rowOff>
    </xdr:from>
    <xdr:to>
      <xdr:col>4</xdr:col>
      <xdr:colOff>130707</xdr:colOff>
      <xdr:row>70</xdr:row>
      <xdr:rowOff>97371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0" y="14211905"/>
          <a:ext cx="1582136" cy="641656"/>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systems.jhu.edu/research/public-health/ncov/" TargetMode="External"/><Relationship Id="rId21" Type="http://schemas.openxmlformats.org/officeDocument/2006/relationships/hyperlink" Target="https://app.isnew.info/covid-19/?US" TargetMode="External"/><Relationship Id="rId42" Type="http://schemas.openxmlformats.org/officeDocument/2006/relationships/hyperlink" Target="https://economics21.org/trajectory-of-coronavirus-cases-by-state" TargetMode="External"/><Relationship Id="rId47" Type="http://schemas.openxmlformats.org/officeDocument/2006/relationships/hyperlink" Target="https://nextstrain.org/ncov/global?p=grid" TargetMode="External"/><Relationship Id="rId63" Type="http://schemas.openxmlformats.org/officeDocument/2006/relationships/hyperlink" Target="https://doi.org/10.1016/j.diabres.2020.108138" TargetMode="External"/><Relationship Id="rId68" Type="http://schemas.openxmlformats.org/officeDocument/2006/relationships/hyperlink" Target="https:/doi.org/10.1016/S0140-6736(20)30566-3" TargetMode="External"/><Relationship Id="rId84" Type="http://schemas.openxmlformats.org/officeDocument/2006/relationships/drawing" Target="../drawings/drawing1.xml"/><Relationship Id="rId16" Type="http://schemas.openxmlformats.org/officeDocument/2006/relationships/hyperlink" Target="http://www.healthdata.org/covid" TargetMode="External"/><Relationship Id="rId11" Type="http://schemas.openxmlformats.org/officeDocument/2006/relationships/hyperlink" Target="https://doi.org/10.1186/s12942-020-00202-8" TargetMode="External"/><Relationship Id="rId32" Type="http://schemas.openxmlformats.org/officeDocument/2006/relationships/hyperlink" Target="https://qap.ecdc.europa.eu/public/extensions/COVID-19/COVID-19.html" TargetMode="External"/><Relationship Id="rId37" Type="http://schemas.openxmlformats.org/officeDocument/2006/relationships/hyperlink" Target="http://www.salute.gov.it/nuovocoronavirus" TargetMode="External"/><Relationship Id="rId53" Type="http://schemas.openxmlformats.org/officeDocument/2006/relationships/hyperlink" Target="https://www.databentobox.com/2020/03/28/covid19_city_sim_seir/" TargetMode="External"/><Relationship Id="rId58" Type="http://schemas.openxmlformats.org/officeDocument/2006/relationships/hyperlink" Target="https://doi.org/10.1016/%20S2214-109X(20)30074-7" TargetMode="External"/><Relationship Id="rId74" Type="http://schemas.openxmlformats.org/officeDocument/2006/relationships/hyperlink" Target="https://txdshs.maps.arcgis.com/apps/opsdashboard/index.html" TargetMode="External"/><Relationship Id="rId79" Type="http://schemas.openxmlformats.org/officeDocument/2006/relationships/hyperlink" Target="https://doi.org/10.1186/s13054-020-2836-4" TargetMode="External"/><Relationship Id="rId5" Type="http://schemas.openxmlformats.org/officeDocument/2006/relationships/hyperlink" Target="https://doi.org/10.1016/j.jinf.2020.03.001" TargetMode="External"/><Relationship Id="rId61" Type="http://schemas.openxmlformats.org/officeDocument/2006/relationships/hyperlink" Target="https://doi.org/10.1186/s13054-020-02851-4" TargetMode="External"/><Relationship Id="rId82" Type="http://schemas.openxmlformats.org/officeDocument/2006/relationships/hyperlink" Target="https://www.ncbi.nlm.nih.gov/research/coronavirus/" TargetMode="External"/><Relationship Id="rId19" Type="http://schemas.openxmlformats.org/officeDocument/2006/relationships/hyperlink" Target="https://healthmap.org/covid-19/" TargetMode="External"/><Relationship Id="rId14" Type="http://schemas.openxmlformats.org/officeDocument/2006/relationships/hyperlink" Target="https://link.springer.com/article/10.1007/s12098-020-03263-6" TargetMode="External"/><Relationship Id="rId22" Type="http://schemas.openxmlformats.org/officeDocument/2006/relationships/hyperlink" Target="https://ncov.dxy.cn/ncovh5/view/en_pneumonia?from=dxy&amp;source=&amp;link=&amp;share=" TargetMode="External"/><Relationship Id="rId27" Type="http://schemas.openxmlformats.org/officeDocument/2006/relationships/hyperlink" Target="https://github.com/beoutbreakprepared/nCoV2019/tree/master/latest_data" TargetMode="External"/><Relationship Id="rId30" Type="http://schemas.openxmlformats.org/officeDocument/2006/relationships/hyperlink" Target="http://www.nhc.gov.cn/xcs/yqtb/list_gzbd.shtml" TargetMode="External"/><Relationship Id="rId35" Type="http://schemas.openxmlformats.org/officeDocument/2006/relationships/hyperlink" Target="https://sites.google.com/cdc.gov.tw/2019ncov/taiwan?authuser=0" TargetMode="External"/><Relationship Id="rId43" Type="http://schemas.openxmlformats.org/officeDocument/2006/relationships/hyperlink" Target="https://nextstrain.org/ncov/global" TargetMode="External"/><Relationship Id="rId48" Type="http://schemas.openxmlformats.org/officeDocument/2006/relationships/hyperlink" Target="http://coronaviruswatch.ircai.org/?country=All&amp;dashboard=mobility" TargetMode="External"/><Relationship Id="rId56" Type="http://schemas.openxmlformats.org/officeDocument/2006/relationships/hyperlink" Target="https://doi.org/10.1186/s13054-020-2836-4" TargetMode="External"/><Relationship Id="rId64" Type="http://schemas.openxmlformats.org/officeDocument/2006/relationships/hyperlink" Target="https://doi.org/10.20955/es.2020.7" TargetMode="External"/><Relationship Id="rId69" Type="http://schemas.openxmlformats.org/officeDocument/2006/relationships/hyperlink" Target="https://doi.org/10.1186/s40249-020-00650-1" TargetMode="External"/><Relationship Id="rId77" Type="http://schemas.openxmlformats.org/officeDocument/2006/relationships/hyperlink" Target="https://auravision.ai/covid19-lockdown-tracker/" TargetMode="External"/><Relationship Id="rId8" Type="http://schemas.openxmlformats.org/officeDocument/2006/relationships/hyperlink" Target="https://doi.org/10.24171/j.phrp.2020.11.2.03" TargetMode="External"/><Relationship Id="rId51" Type="http://schemas.openxmlformats.org/officeDocument/2006/relationships/hyperlink" Target="https://github.com/jriou/covid_adjusted_cfr" TargetMode="External"/><Relationship Id="rId72" Type="http://schemas.openxmlformats.org/officeDocument/2006/relationships/hyperlink" Target="https://www.arcgis.com/apps/opsdashboard/index.html" TargetMode="External"/><Relationship Id="rId80" Type="http://schemas.openxmlformats.org/officeDocument/2006/relationships/hyperlink" Target="https://ec.europa.eu/info/sites/info/files/covid19_-_eu_recommendations_on_testing_strategies_v2.pdf" TargetMode="External"/><Relationship Id="rId3" Type="http://schemas.openxmlformats.org/officeDocument/2006/relationships/hyperlink" Target="https://doi.org/10.1016/S2213-2600(20)30079-5" TargetMode="External"/><Relationship Id="rId12" Type="http://schemas.openxmlformats.org/officeDocument/2006/relationships/hyperlink" Target="https://doi.org/10.1186/s40249-020-00640-3" TargetMode="External"/><Relationship Id="rId17" Type="http://schemas.openxmlformats.org/officeDocument/2006/relationships/hyperlink" Target="https://covid19.healthdata.org/projections" TargetMode="External"/><Relationship Id="rId25" Type="http://schemas.openxmlformats.org/officeDocument/2006/relationships/hyperlink" Target="https://coronavirus.1point3acres.com/en" TargetMode="External"/><Relationship Id="rId33" Type="http://schemas.openxmlformats.org/officeDocument/2006/relationships/hyperlink" Target="https://www.livewiremarkets.com/wires/peak-virus-forecasting-the-peak-in-covid-19-infections-in-the-us-and-australia" TargetMode="External"/><Relationship Id="rId38" Type="http://schemas.openxmlformats.org/officeDocument/2006/relationships/hyperlink" Target="https://www.health.gov.au/news/coronavirus-update-at-a-glance" TargetMode="External"/><Relationship Id="rId46" Type="http://schemas.openxmlformats.org/officeDocument/2006/relationships/hyperlink" Target="https://leafletjs.com/" TargetMode="External"/><Relationship Id="rId59" Type="http://schemas.openxmlformats.org/officeDocument/2006/relationships/hyperlink" Target="doi:%2010.1002/jmv.25709" TargetMode="External"/><Relationship Id="rId67" Type="http://schemas.openxmlformats.org/officeDocument/2006/relationships/hyperlink" Target="https://doi.org/10.1007/s12204-020-2170-7" TargetMode="External"/><Relationship Id="rId20" Type="http://schemas.openxmlformats.org/officeDocument/2006/relationships/hyperlink" Target="https://ncov2019.live/" TargetMode="External"/><Relationship Id="rId41" Type="http://schemas.openxmlformats.org/officeDocument/2006/relationships/hyperlink" Target="https://economics21.org/trajectory-of-coronavirus-cases-by-state" TargetMode="External"/><Relationship Id="rId54" Type="http://schemas.openxmlformats.org/officeDocument/2006/relationships/hyperlink" Target="https://doi.org/10.1016/%20S1473-3099(20)30144-4" TargetMode="External"/><Relationship Id="rId62" Type="http://schemas.openxmlformats.org/officeDocument/2006/relationships/hyperlink" Target="https://www.academicradiology.org/article/S1076-6332(20)30164-1/pdf" TargetMode="External"/><Relationship Id="rId70" Type="http://schemas.openxmlformats.org/officeDocument/2006/relationships/hyperlink" Target="https://www.arcgis.com/apps/opsdashboard/index.html" TargetMode="External"/><Relationship Id="rId75" Type="http://schemas.openxmlformats.org/officeDocument/2006/relationships/hyperlink" Target="https://www.medrxiv.org/content/10.1101/2020.03.04.20031104v1" TargetMode="External"/><Relationship Id="rId83" Type="http://schemas.openxmlformats.org/officeDocument/2006/relationships/printerSettings" Target="../printerSettings/printerSettings1.bin"/><Relationship Id="rId1" Type="http://schemas.openxmlformats.org/officeDocument/2006/relationships/hyperlink" Target="https://doi.org/10.1016/j.micinf.2020.02.002" TargetMode="External"/><Relationship Id="rId6" Type="http://schemas.openxmlformats.org/officeDocument/2006/relationships/hyperlink" Target="https://doi.org/10.1007/s11684-020-0767-8" TargetMode="External"/><Relationship Id="rId15" Type="http://schemas.openxmlformats.org/officeDocument/2006/relationships/hyperlink" Target="https://doi.org/10.1016/j.ijcard.2020.03.063" TargetMode="External"/><Relationship Id="rId23" Type="http://schemas.openxmlformats.org/officeDocument/2006/relationships/hyperlink" Target="https://coronavirus.1point3acres.com/en/world" TargetMode="External"/><Relationship Id="rId28" Type="http://schemas.openxmlformats.org/officeDocument/2006/relationships/hyperlink" Target="https://www.cdc.gov/coronavirus/2019-ncov/index.html" TargetMode="External"/><Relationship Id="rId36" Type="http://schemas.openxmlformats.org/officeDocument/2006/relationships/hyperlink" Target="https://sites.google.com/cdc.gov.tw/2019ncov/taiwan?authuser=0" TargetMode="External"/><Relationship Id="rId49" Type="http://schemas.openxmlformats.org/officeDocument/2006/relationships/hyperlink" Target="https://covid-19.bsvgateway.org/" TargetMode="External"/><Relationship Id="rId57" Type="http://schemas.openxmlformats.org/officeDocument/2006/relationships/hyperlink" Target="https://ec.europa.eu/info/sites/info/files/covid19_-_eu_recommendations_on_testing_strategies_v2.pdf" TargetMode="External"/><Relationship Id="rId10" Type="http://schemas.openxmlformats.org/officeDocument/2006/relationships/hyperlink" Target="https://doi.org/10.1016/j.ajem.2020.03.036" TargetMode="External"/><Relationship Id="rId31" Type="http://schemas.openxmlformats.org/officeDocument/2006/relationships/hyperlink" Target="http://weekly.chinacdc.cn/news/TrackingtheEpidemic.htm" TargetMode="External"/><Relationship Id="rId44" Type="http://schemas.openxmlformats.org/officeDocument/2006/relationships/hyperlink" Target="https://nextstrain.org/ncov/global?p=grid" TargetMode="External"/><Relationship Id="rId52" Type="http://schemas.openxmlformats.org/officeDocument/2006/relationships/hyperlink" Target="https://auravision.ai/covid19-lockdown-tracker/" TargetMode="External"/><Relationship Id="rId60" Type="http://schemas.openxmlformats.org/officeDocument/2006/relationships/hyperlink" Target="https://doi.org/10.1038/s41392-020-0148-4" TargetMode="External"/><Relationship Id="rId65" Type="http://schemas.openxmlformats.org/officeDocument/2006/relationships/hyperlink" Target="https://doi.org/10.1007/s12204-020-2169-0" TargetMode="External"/><Relationship Id="rId73" Type="http://schemas.openxmlformats.org/officeDocument/2006/relationships/hyperlink" Target="http://www.onlinejacc.org/content/covid-19-clinical-guidance-global-cardiovascular-clinicians" TargetMode="External"/><Relationship Id="rId78" Type="http://schemas.openxmlformats.org/officeDocument/2006/relationships/hyperlink" Target="https://www.databentobox.com/2020/03/28/covid19_city_sim_seir/" TargetMode="External"/><Relationship Id="rId81" Type="http://schemas.openxmlformats.org/officeDocument/2006/relationships/hyperlink" Target="https://doi.org/10.1038/s41392-020-0148-4" TargetMode="External"/><Relationship Id="rId4" Type="http://schemas.openxmlformats.org/officeDocument/2006/relationships/hyperlink" Target="https://doi.org/10.1038/s41368-020-0075-9" TargetMode="External"/><Relationship Id="rId9" Type="http://schemas.openxmlformats.org/officeDocument/2006/relationships/hyperlink" Target="https://doi.org/10.1016/j.ajem.2020.03.036" TargetMode="External"/><Relationship Id="rId13" Type="http://schemas.openxmlformats.org/officeDocument/2006/relationships/hyperlink" Target="https://doi.org/10.1080/22221751.2020.1736644" TargetMode="External"/><Relationship Id="rId18" Type="http://schemas.openxmlformats.org/officeDocument/2006/relationships/hyperlink" Target="https://www.arcgis.com/apps/opsdashboard/index.html" TargetMode="External"/><Relationship Id="rId39" Type="http://schemas.openxmlformats.org/officeDocument/2006/relationships/hyperlink" Target="https://www.canada.ca/en/public-health/services/diseases/coronavirus.html" TargetMode="External"/><Relationship Id="rId34" Type="http://schemas.openxmlformats.org/officeDocument/2006/relationships/hyperlink" Target="http://www.healthdata.org/" TargetMode="External"/><Relationship Id="rId50" Type="http://schemas.openxmlformats.org/officeDocument/2006/relationships/hyperlink" Target="https://www.medrxiv.org/content/10.1101/2020.03.04.20031104v1" TargetMode="External"/><Relationship Id="rId55" Type="http://schemas.openxmlformats.org/officeDocument/2006/relationships/hyperlink" Target="doi:%2010.1056/NEJMsr2005760" TargetMode="External"/><Relationship Id="rId76" Type="http://schemas.openxmlformats.org/officeDocument/2006/relationships/hyperlink" Target="https://github.com/jriou/covid_adjusted_cfr" TargetMode="External"/><Relationship Id="rId7" Type="http://schemas.openxmlformats.org/officeDocument/2006/relationships/hyperlink" Target="https://doi.org/10.1007/s00784-020-03267-8" TargetMode="External"/><Relationship Id="rId71" Type="http://schemas.openxmlformats.org/officeDocument/2006/relationships/hyperlink" Target="https://txdshs.maps.arcgis.com/apps/opsdashboard/index.html" TargetMode="External"/><Relationship Id="rId2" Type="http://schemas.openxmlformats.org/officeDocument/2006/relationships/hyperlink" Target="https://doi.org/10.1038/s41422-020-0290-0" TargetMode="External"/><Relationship Id="rId29" Type="http://schemas.openxmlformats.org/officeDocument/2006/relationships/hyperlink" Target="https://www.ecdc.europa.eu/en/geographical-distribution-2019-ncov-cases" TargetMode="External"/><Relationship Id="rId24" Type="http://schemas.openxmlformats.org/officeDocument/2006/relationships/hyperlink" Target="https://www.worldometers.info/coronavirus/" TargetMode="External"/><Relationship Id="rId40" Type="http://schemas.openxmlformats.org/officeDocument/2006/relationships/hyperlink" Target="https://bnonews.com/index.php/2020/02/the-latest-coronavirus-cases/" TargetMode="External"/><Relationship Id="rId45" Type="http://schemas.openxmlformats.org/officeDocument/2006/relationships/hyperlink" Target="https://leafletjs.com/" TargetMode="External"/><Relationship Id="rId66" Type="http://schemas.openxmlformats.org/officeDocument/2006/relationships/hyperlink" Target="https://doi.org/10.1186/s40510-020-00310-y"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justthenews.com/politics-policy/coronavirus/white-houses-coronavirus-model-has-overestimated-tens-thousand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1310D-5603-472E-AEB7-579BE700E552}">
  <sheetPr>
    <tabColor rgb="FFC00000"/>
  </sheetPr>
  <dimension ref="A1:AP128"/>
  <sheetViews>
    <sheetView tabSelected="1" zoomScale="103" zoomScaleNormal="103" zoomScalePageLayoutView="40" workbookViewId="0">
      <selection sqref="A1:C9"/>
    </sheetView>
  </sheetViews>
  <sheetFormatPr defaultRowHeight="12.75" x14ac:dyDescent="0.2"/>
  <cols>
    <col min="1" max="1" width="53.7109375" style="315" bestFit="1" customWidth="1"/>
    <col min="2" max="2" width="133.85546875" style="273" bestFit="1" customWidth="1"/>
    <col min="3" max="3" width="10.5703125" style="273" customWidth="1"/>
    <col min="4" max="4" width="59.42578125" style="273" bestFit="1" customWidth="1"/>
    <col min="5" max="5" width="57" style="273" bestFit="1" customWidth="1"/>
    <col min="6" max="6" width="57.5703125" style="273" bestFit="1" customWidth="1"/>
    <col min="7" max="7" width="52.140625" style="273" bestFit="1" customWidth="1"/>
    <col min="8" max="8" width="5.42578125" style="3" customWidth="1"/>
    <col min="10" max="42" width="9.140625" style="317"/>
  </cols>
  <sheetData>
    <row r="1" spans="1:22" ht="12.75" customHeight="1" x14ac:dyDescent="0.2">
      <c r="A1" s="696"/>
      <c r="B1" s="697"/>
      <c r="C1" s="698"/>
      <c r="D1" s="525"/>
      <c r="H1" s="481"/>
      <c r="I1" s="481"/>
      <c r="J1" s="481"/>
      <c r="K1" s="481"/>
      <c r="L1" s="481"/>
      <c r="M1" s="481"/>
      <c r="N1" s="481"/>
      <c r="O1" s="481"/>
      <c r="P1" s="481"/>
      <c r="Q1" s="481"/>
      <c r="R1" s="481"/>
      <c r="S1" s="481"/>
      <c r="T1" s="481"/>
      <c r="U1" s="481"/>
      <c r="V1" s="481"/>
    </row>
    <row r="2" spans="1:22" ht="12.75" customHeight="1" x14ac:dyDescent="0.2">
      <c r="A2" s="517"/>
      <c r="B2" s="518"/>
      <c r="C2" s="519"/>
      <c r="D2" s="526"/>
      <c r="H2" s="481"/>
      <c r="I2" s="481"/>
      <c r="J2" s="481"/>
      <c r="K2" s="481"/>
      <c r="L2" s="481"/>
      <c r="M2" s="481"/>
      <c r="N2" s="481"/>
      <c r="O2" s="481"/>
      <c r="P2" s="481"/>
      <c r="Q2" s="481"/>
      <c r="R2" s="481"/>
      <c r="S2" s="481"/>
      <c r="T2" s="481"/>
      <c r="U2" s="481"/>
      <c r="V2" s="481"/>
    </row>
    <row r="3" spans="1:22" ht="13.5" customHeight="1" x14ac:dyDescent="0.2">
      <c r="A3" s="517"/>
      <c r="B3" s="518"/>
      <c r="C3" s="519"/>
      <c r="D3" s="526"/>
      <c r="H3" s="481"/>
      <c r="I3" s="481"/>
      <c r="J3" s="481"/>
      <c r="K3" s="481"/>
      <c r="L3" s="481"/>
      <c r="M3" s="481"/>
      <c r="N3" s="481"/>
      <c r="O3" s="481"/>
      <c r="P3" s="481"/>
      <c r="Q3" s="481"/>
      <c r="R3" s="481"/>
      <c r="S3" s="481"/>
      <c r="T3" s="481"/>
      <c r="U3" s="481"/>
      <c r="V3" s="481"/>
    </row>
    <row r="4" spans="1:22" ht="15" customHeight="1" x14ac:dyDescent="0.2">
      <c r="A4" s="517"/>
      <c r="B4" s="518"/>
      <c r="C4" s="519"/>
      <c r="D4" s="526"/>
      <c r="H4" s="482"/>
      <c r="I4" s="481"/>
      <c r="J4" s="481"/>
      <c r="K4" s="481"/>
      <c r="L4" s="481"/>
      <c r="M4" s="481"/>
      <c r="N4" s="481"/>
      <c r="O4" s="481"/>
      <c r="P4" s="481"/>
      <c r="Q4" s="481"/>
      <c r="R4" s="481"/>
      <c r="S4" s="481"/>
      <c r="T4" s="481"/>
      <c r="U4" s="481"/>
      <c r="V4" s="481"/>
    </row>
    <row r="5" spans="1:22" ht="12.75" customHeight="1" thickBot="1" x14ac:dyDescent="0.25">
      <c r="A5" s="517"/>
      <c r="B5" s="518"/>
      <c r="C5" s="519"/>
      <c r="D5" s="527"/>
      <c r="H5" s="482"/>
      <c r="I5" s="481"/>
      <c r="J5" s="481"/>
      <c r="K5" s="481"/>
      <c r="L5" s="481"/>
      <c r="M5" s="481"/>
      <c r="N5" s="481"/>
      <c r="O5" s="481"/>
      <c r="P5" s="481"/>
      <c r="Q5" s="481"/>
      <c r="R5" s="481"/>
      <c r="S5" s="481"/>
      <c r="T5" s="481"/>
      <c r="U5" s="481"/>
      <c r="V5" s="481"/>
    </row>
    <row r="6" spans="1:22" ht="13.5" customHeight="1" x14ac:dyDescent="0.2">
      <c r="A6" s="517"/>
      <c r="B6" s="518"/>
      <c r="C6" s="519"/>
      <c r="D6" s="523">
        <v>43932</v>
      </c>
      <c r="H6" s="482"/>
      <c r="I6" s="481"/>
      <c r="J6" s="481"/>
      <c r="K6" s="481"/>
      <c r="L6" s="481"/>
      <c r="M6" s="481"/>
      <c r="N6" s="481"/>
      <c r="O6" s="481"/>
      <c r="P6" s="481"/>
      <c r="Q6" s="481"/>
      <c r="R6" s="481"/>
      <c r="S6" s="481"/>
      <c r="T6" s="481"/>
      <c r="U6" s="481"/>
      <c r="V6" s="481"/>
    </row>
    <row r="7" spans="1:22" ht="23.25" customHeight="1" x14ac:dyDescent="0.2">
      <c r="A7" s="517"/>
      <c r="B7" s="518"/>
      <c r="C7" s="519"/>
      <c r="D7" s="524"/>
      <c r="H7" s="482"/>
      <c r="I7" s="481"/>
      <c r="J7" s="481"/>
      <c r="K7" s="481"/>
      <c r="L7" s="481"/>
      <c r="M7" s="481"/>
      <c r="N7" s="481"/>
      <c r="O7" s="481"/>
      <c r="P7" s="481"/>
      <c r="Q7" s="481"/>
      <c r="R7" s="481"/>
      <c r="S7" s="481"/>
      <c r="T7" s="481"/>
      <c r="U7" s="481"/>
      <c r="V7" s="481"/>
    </row>
    <row r="8" spans="1:22" ht="23.25" customHeight="1" x14ac:dyDescent="0.2">
      <c r="A8" s="517"/>
      <c r="B8" s="518"/>
      <c r="C8" s="519"/>
      <c r="D8" s="447" t="s">
        <v>199</v>
      </c>
      <c r="H8" s="482"/>
      <c r="I8" s="481"/>
      <c r="J8" s="481"/>
      <c r="K8" s="481"/>
      <c r="L8" s="481"/>
      <c r="M8" s="481"/>
      <c r="N8" s="481"/>
      <c r="O8" s="481"/>
      <c r="P8" s="481"/>
      <c r="Q8" s="481"/>
      <c r="R8" s="481"/>
      <c r="S8" s="481"/>
      <c r="T8" s="481"/>
      <c r="U8" s="481"/>
      <c r="V8" s="481"/>
    </row>
    <row r="9" spans="1:22" ht="27.75" customHeight="1" thickBot="1" x14ac:dyDescent="0.25">
      <c r="A9" s="520"/>
      <c r="B9" s="521"/>
      <c r="C9" s="522"/>
      <c r="D9" s="448">
        <v>0.7715277777777777</v>
      </c>
      <c r="H9" s="482"/>
      <c r="I9" s="481"/>
      <c r="J9" s="481"/>
      <c r="K9" s="481"/>
      <c r="L9" s="481"/>
      <c r="M9" s="481"/>
      <c r="N9" s="481"/>
      <c r="O9" s="481"/>
      <c r="P9" s="481"/>
      <c r="Q9" s="481"/>
      <c r="R9" s="481"/>
      <c r="S9" s="481"/>
      <c r="T9" s="481"/>
      <c r="U9" s="481"/>
      <c r="V9" s="481"/>
    </row>
    <row r="10" spans="1:22" ht="27.75" customHeight="1" x14ac:dyDescent="0.2">
      <c r="A10" s="511" t="s">
        <v>331</v>
      </c>
      <c r="B10" s="512"/>
      <c r="C10" s="512"/>
      <c r="D10" s="513"/>
      <c r="H10" s="482"/>
      <c r="I10" s="481"/>
      <c r="J10" s="481"/>
      <c r="K10" s="481"/>
      <c r="L10" s="481"/>
      <c r="M10" s="481"/>
      <c r="N10" s="481"/>
      <c r="O10" s="481"/>
      <c r="P10" s="481"/>
      <c r="Q10" s="481"/>
      <c r="R10" s="481"/>
      <c r="S10" s="481"/>
      <c r="T10" s="481"/>
      <c r="U10" s="481"/>
      <c r="V10" s="481"/>
    </row>
    <row r="11" spans="1:22" ht="27.75" customHeight="1" x14ac:dyDescent="0.2">
      <c r="A11" s="514"/>
      <c r="B11" s="515"/>
      <c r="C11" s="515"/>
      <c r="D11" s="516"/>
      <c r="H11" s="482"/>
      <c r="I11" s="481"/>
      <c r="J11" s="481"/>
      <c r="K11" s="481"/>
      <c r="L11" s="481"/>
      <c r="M11" s="481"/>
      <c r="N11" s="481"/>
      <c r="O11" s="481"/>
      <c r="P11" s="481"/>
      <c r="Q11" s="481"/>
      <c r="R11" s="481"/>
      <c r="S11" s="481"/>
      <c r="T11" s="481"/>
      <c r="U11" s="481"/>
      <c r="V11" s="481"/>
    </row>
    <row r="12" spans="1:22" ht="27.75" customHeight="1" x14ac:dyDescent="0.2">
      <c r="A12" s="514"/>
      <c r="B12" s="515"/>
      <c r="C12" s="515"/>
      <c r="D12" s="516"/>
      <c r="H12" s="482"/>
      <c r="I12" s="481"/>
      <c r="J12" s="481"/>
      <c r="K12" s="481"/>
      <c r="L12" s="481"/>
      <c r="M12" s="481"/>
      <c r="N12" s="481"/>
      <c r="O12" s="481"/>
      <c r="P12" s="481"/>
      <c r="Q12" s="481"/>
      <c r="R12" s="481"/>
      <c r="S12" s="481"/>
      <c r="T12" s="481"/>
      <c r="U12" s="481"/>
      <c r="V12" s="481"/>
    </row>
    <row r="13" spans="1:22" ht="27.75" customHeight="1" x14ac:dyDescent="0.2">
      <c r="A13" s="514"/>
      <c r="B13" s="515"/>
      <c r="C13" s="515"/>
      <c r="D13" s="516"/>
      <c r="H13" s="482"/>
      <c r="I13" s="481"/>
      <c r="J13" s="481"/>
      <c r="K13" s="481"/>
      <c r="L13" s="481"/>
      <c r="M13" s="481"/>
      <c r="N13" s="481"/>
      <c r="O13" s="481"/>
      <c r="P13" s="481"/>
      <c r="Q13" s="481"/>
      <c r="R13" s="481"/>
      <c r="S13" s="481"/>
      <c r="T13" s="481"/>
      <c r="U13" s="481"/>
      <c r="V13" s="481"/>
    </row>
    <row r="14" spans="1:22" ht="27.75" customHeight="1" x14ac:dyDescent="0.2">
      <c r="A14" s="514"/>
      <c r="B14" s="515"/>
      <c r="C14" s="515"/>
      <c r="D14" s="516"/>
      <c r="H14" s="482"/>
      <c r="I14" s="481"/>
      <c r="J14" s="481"/>
      <c r="K14" s="481"/>
      <c r="L14" s="481"/>
      <c r="M14" s="481"/>
      <c r="N14" s="481"/>
      <c r="O14" s="481"/>
      <c r="P14" s="481"/>
      <c r="Q14" s="481"/>
      <c r="R14" s="481"/>
      <c r="S14" s="481"/>
      <c r="T14" s="481"/>
      <c r="U14" s="481"/>
      <c r="V14" s="481"/>
    </row>
    <row r="15" spans="1:22" ht="27.75" customHeight="1" x14ac:dyDescent="0.2">
      <c r="A15" s="514"/>
      <c r="B15" s="515"/>
      <c r="C15" s="515"/>
      <c r="D15" s="516"/>
      <c r="H15" s="482"/>
      <c r="I15" s="481"/>
      <c r="J15" s="481"/>
      <c r="K15" s="481"/>
      <c r="L15" s="481"/>
      <c r="M15" s="481"/>
      <c r="N15" s="481"/>
      <c r="O15" s="481"/>
      <c r="P15" s="481"/>
      <c r="Q15" s="481"/>
      <c r="R15" s="481"/>
      <c r="S15" s="481"/>
      <c r="T15" s="481"/>
      <c r="U15" s="481"/>
      <c r="V15" s="481"/>
    </row>
    <row r="16" spans="1:22" ht="27.75" customHeight="1" thickBot="1" x14ac:dyDescent="0.25">
      <c r="A16" s="514"/>
      <c r="B16" s="515"/>
      <c r="C16" s="515"/>
      <c r="D16" s="516"/>
      <c r="H16" s="482"/>
      <c r="I16" s="481"/>
      <c r="J16" s="481"/>
      <c r="K16" s="481"/>
      <c r="L16" s="481"/>
      <c r="M16" s="481"/>
      <c r="N16" s="481"/>
      <c r="O16" s="481"/>
      <c r="P16" s="481"/>
      <c r="Q16" s="481"/>
      <c r="R16" s="481"/>
      <c r="S16" s="481"/>
      <c r="T16" s="481"/>
      <c r="U16" s="481"/>
      <c r="V16" s="481"/>
    </row>
    <row r="17" spans="1:42" ht="27.75" customHeight="1" thickBot="1" x14ac:dyDescent="0.25">
      <c r="A17" s="709" t="s">
        <v>322</v>
      </c>
      <c r="B17" s="710" t="s">
        <v>329</v>
      </c>
      <c r="C17" s="711" t="s">
        <v>330</v>
      </c>
      <c r="D17" s="712"/>
      <c r="H17" s="482"/>
      <c r="I17" s="481"/>
      <c r="J17" s="481"/>
      <c r="K17" s="481"/>
      <c r="L17" s="481"/>
      <c r="M17" s="481"/>
      <c r="N17" s="481"/>
      <c r="O17" s="481"/>
      <c r="P17" s="481"/>
      <c r="Q17" s="481"/>
      <c r="R17" s="481"/>
      <c r="S17" s="481"/>
      <c r="T17" s="481"/>
      <c r="U17" s="481"/>
      <c r="V17" s="481"/>
    </row>
    <row r="18" spans="1:42" ht="27.75" customHeight="1" x14ac:dyDescent="0.2">
      <c r="A18" s="693" t="s">
        <v>310</v>
      </c>
      <c r="B18" s="694">
        <v>1536579</v>
      </c>
      <c r="C18" s="695" t="s">
        <v>239</v>
      </c>
      <c r="D18" s="699"/>
      <c r="H18" s="482"/>
      <c r="I18" s="481"/>
      <c r="J18" s="481"/>
      <c r="K18" s="481"/>
      <c r="L18" s="481"/>
      <c r="M18" s="481"/>
      <c r="N18" s="481"/>
      <c r="O18" s="481"/>
      <c r="P18" s="481"/>
      <c r="Q18" s="481"/>
      <c r="R18" s="481"/>
      <c r="S18" s="481"/>
      <c r="T18" s="481"/>
      <c r="U18" s="481"/>
      <c r="V18" s="481"/>
    </row>
    <row r="19" spans="1:42" ht="27.75" customHeight="1" x14ac:dyDescent="0.2">
      <c r="A19" s="475" t="s">
        <v>311</v>
      </c>
      <c r="B19" s="687">
        <v>93425</v>
      </c>
      <c r="C19" s="690">
        <v>10422</v>
      </c>
      <c r="D19" s="700"/>
      <c r="H19" s="482"/>
      <c r="I19" s="481"/>
      <c r="J19" s="481"/>
      <c r="K19" s="481"/>
      <c r="L19" s="481"/>
      <c r="M19" s="481"/>
      <c r="N19" s="481"/>
      <c r="O19" s="481"/>
      <c r="P19" s="481"/>
      <c r="Q19" s="481"/>
      <c r="R19" s="481"/>
      <c r="S19" s="481"/>
      <c r="T19" s="481"/>
      <c r="U19" s="481"/>
      <c r="V19" s="481"/>
    </row>
    <row r="20" spans="1:42" ht="24.75" customHeight="1" x14ac:dyDescent="0.2">
      <c r="A20" s="475" t="s">
        <v>312</v>
      </c>
      <c r="B20" s="688">
        <v>452582</v>
      </c>
      <c r="C20" s="691" t="s">
        <v>240</v>
      </c>
      <c r="D20" s="701"/>
      <c r="H20" s="482"/>
      <c r="I20" s="481"/>
      <c r="J20" s="481"/>
      <c r="K20" s="481"/>
      <c r="L20" s="481"/>
      <c r="M20" s="481"/>
      <c r="N20" s="481"/>
      <c r="O20" s="481"/>
      <c r="P20" s="481"/>
      <c r="Q20" s="481"/>
      <c r="R20" s="481"/>
      <c r="S20" s="481"/>
      <c r="T20" s="481"/>
      <c r="U20" s="481"/>
      <c r="V20" s="481"/>
    </row>
    <row r="21" spans="1:42" ht="29.25" thickBot="1" x14ac:dyDescent="0.25">
      <c r="A21" s="476" t="s">
        <v>313</v>
      </c>
      <c r="B21" s="689">
        <v>16129</v>
      </c>
      <c r="C21" s="692">
        <v>203</v>
      </c>
      <c r="D21" s="702"/>
      <c r="H21" s="482"/>
      <c r="I21" s="481"/>
      <c r="J21" s="481"/>
      <c r="K21" s="481"/>
      <c r="L21" s="481"/>
      <c r="M21" s="481"/>
      <c r="N21" s="481"/>
      <c r="O21" s="481"/>
      <c r="P21" s="481"/>
      <c r="Q21" s="481"/>
      <c r="R21" s="481"/>
      <c r="S21" s="481"/>
      <c r="T21" s="481"/>
      <c r="U21" s="481"/>
      <c r="V21" s="481"/>
    </row>
    <row r="22" spans="1:42" ht="21" thickBot="1" x14ac:dyDescent="0.25">
      <c r="A22" s="493" t="s">
        <v>317</v>
      </c>
      <c r="B22" s="653" t="s">
        <v>316</v>
      </c>
      <c r="C22" s="654"/>
      <c r="D22" s="655"/>
      <c r="H22" s="482"/>
      <c r="I22" s="481"/>
      <c r="J22" s="481"/>
      <c r="K22" s="481"/>
      <c r="L22" s="481"/>
      <c r="M22" s="481"/>
      <c r="N22" s="481"/>
      <c r="O22" s="481"/>
      <c r="P22" s="481"/>
      <c r="Q22" s="481"/>
      <c r="R22" s="481"/>
      <c r="S22" s="481"/>
      <c r="T22" s="481"/>
      <c r="U22" s="481"/>
      <c r="V22" s="481"/>
    </row>
    <row r="23" spans="1:42" ht="20.25" x14ac:dyDescent="0.2">
      <c r="A23" s="494" t="s">
        <v>318</v>
      </c>
      <c r="B23" s="528" t="s">
        <v>323</v>
      </c>
      <c r="C23" s="529"/>
      <c r="D23" s="530"/>
      <c r="H23" s="482"/>
      <c r="I23" s="481"/>
      <c r="J23" s="481"/>
      <c r="K23" s="481"/>
      <c r="L23" s="481"/>
      <c r="M23" s="481"/>
      <c r="N23" s="481"/>
      <c r="O23" s="481"/>
      <c r="P23" s="481"/>
      <c r="Q23" s="481"/>
      <c r="R23" s="481"/>
      <c r="S23" s="481"/>
      <c r="T23" s="481"/>
      <c r="U23" s="481"/>
      <c r="V23" s="481"/>
    </row>
    <row r="24" spans="1:42" ht="21" thickBot="1" x14ac:dyDescent="0.25">
      <c r="A24" s="495" t="s">
        <v>319</v>
      </c>
      <c r="B24" s="499" t="s">
        <v>321</v>
      </c>
      <c r="C24" s="500"/>
      <c r="D24" s="501"/>
      <c r="H24" s="482"/>
      <c r="I24" s="481"/>
      <c r="J24" s="481"/>
      <c r="K24" s="481"/>
      <c r="L24" s="481"/>
      <c r="M24" s="481"/>
      <c r="N24" s="481"/>
      <c r="O24" s="481"/>
      <c r="P24" s="481"/>
      <c r="Q24" s="481"/>
      <c r="R24" s="481"/>
      <c r="S24" s="481"/>
      <c r="T24" s="481"/>
      <c r="U24" s="481"/>
      <c r="V24" s="481"/>
    </row>
    <row r="25" spans="1:42" ht="48.75" customHeight="1" x14ac:dyDescent="0.2">
      <c r="A25" s="496">
        <v>43930</v>
      </c>
      <c r="B25" s="656" t="s">
        <v>324</v>
      </c>
      <c r="C25" s="657"/>
      <c r="D25" s="658"/>
      <c r="H25" s="482"/>
      <c r="I25" s="481"/>
      <c r="J25" s="481"/>
      <c r="K25" s="481"/>
      <c r="L25" s="481"/>
      <c r="M25" s="481"/>
      <c r="N25" s="481"/>
      <c r="O25" s="481"/>
      <c r="P25" s="481"/>
      <c r="Q25" s="481"/>
      <c r="R25" s="481"/>
      <c r="S25" s="481"/>
      <c r="T25" s="481"/>
      <c r="U25" s="481"/>
      <c r="V25" s="481"/>
    </row>
    <row r="26" spans="1:42" s="316" customFormat="1" ht="21" thickBot="1" x14ac:dyDescent="0.35">
      <c r="A26" s="497">
        <v>43930</v>
      </c>
      <c r="B26" s="659" t="s">
        <v>325</v>
      </c>
      <c r="C26" s="660"/>
      <c r="D26" s="661"/>
      <c r="H26" s="483"/>
      <c r="I26" s="484"/>
      <c r="J26" s="484"/>
      <c r="K26" s="484"/>
      <c r="L26" s="484"/>
      <c r="M26" s="484"/>
      <c r="N26" s="484"/>
      <c r="O26" s="484"/>
      <c r="P26" s="484"/>
      <c r="Q26" s="484"/>
      <c r="R26" s="484"/>
      <c r="S26" s="484"/>
      <c r="T26" s="484"/>
      <c r="U26" s="484"/>
      <c r="V26" s="484"/>
      <c r="W26" s="318"/>
      <c r="X26" s="318"/>
      <c r="Y26" s="318"/>
      <c r="Z26" s="318"/>
      <c r="AA26" s="318"/>
      <c r="AB26" s="318"/>
      <c r="AC26" s="318"/>
      <c r="AD26" s="318"/>
      <c r="AE26" s="318"/>
      <c r="AF26" s="318"/>
      <c r="AG26" s="318"/>
      <c r="AH26" s="318"/>
      <c r="AI26" s="318"/>
      <c r="AJ26" s="318"/>
      <c r="AK26" s="318"/>
      <c r="AL26" s="318"/>
      <c r="AM26" s="318"/>
      <c r="AN26" s="318"/>
      <c r="AO26" s="318"/>
      <c r="AP26" s="318"/>
    </row>
    <row r="27" spans="1:42" s="316" customFormat="1" ht="36.75" thickBot="1" x14ac:dyDescent="0.35">
      <c r="A27" s="508" t="s">
        <v>106</v>
      </c>
      <c r="B27" s="509"/>
      <c r="C27" s="509"/>
      <c r="D27" s="510"/>
      <c r="H27" s="483"/>
      <c r="I27" s="484"/>
      <c r="J27" s="484"/>
      <c r="K27" s="484"/>
      <c r="L27" s="484"/>
      <c r="M27" s="484"/>
      <c r="N27" s="484"/>
      <c r="O27" s="484"/>
      <c r="P27" s="484"/>
      <c r="Q27" s="484"/>
      <c r="R27" s="484"/>
      <c r="S27" s="484"/>
      <c r="T27" s="484"/>
      <c r="U27" s="484"/>
      <c r="V27" s="484"/>
      <c r="W27" s="318"/>
      <c r="X27" s="318"/>
      <c r="Y27" s="318"/>
      <c r="Z27" s="318"/>
      <c r="AA27" s="318"/>
      <c r="AB27" s="318"/>
      <c r="AC27" s="318"/>
      <c r="AD27" s="318"/>
      <c r="AE27" s="318"/>
      <c r="AF27" s="318"/>
      <c r="AG27" s="318"/>
      <c r="AH27" s="318"/>
      <c r="AI27" s="318"/>
      <c r="AJ27" s="318"/>
      <c r="AK27" s="318"/>
      <c r="AL27" s="318"/>
      <c r="AM27" s="318"/>
      <c r="AN27" s="318"/>
      <c r="AO27" s="318"/>
      <c r="AP27" s="318"/>
    </row>
    <row r="28" spans="1:42" s="316" customFormat="1" ht="27" thickBot="1" x14ac:dyDescent="0.35">
      <c r="A28" s="434" t="s">
        <v>181</v>
      </c>
      <c r="B28" s="685" t="s">
        <v>108</v>
      </c>
      <c r="C28" s="718" t="s">
        <v>187</v>
      </c>
      <c r="D28" s="719"/>
      <c r="H28" s="483"/>
      <c r="I28" s="484"/>
      <c r="J28" s="484"/>
      <c r="K28" s="484"/>
      <c r="L28" s="484"/>
      <c r="M28" s="484"/>
      <c r="N28" s="484"/>
      <c r="O28" s="484"/>
      <c r="P28" s="484"/>
      <c r="Q28" s="484"/>
      <c r="R28" s="484"/>
      <c r="S28" s="484"/>
      <c r="T28" s="484"/>
      <c r="U28" s="484"/>
      <c r="V28" s="484"/>
      <c r="W28" s="318"/>
      <c r="X28" s="318"/>
      <c r="Y28" s="318"/>
      <c r="Z28" s="318"/>
      <c r="AA28" s="318"/>
      <c r="AB28" s="318"/>
      <c r="AC28" s="318"/>
      <c r="AD28" s="318"/>
      <c r="AE28" s="318"/>
      <c r="AF28" s="318"/>
      <c r="AG28" s="318"/>
      <c r="AH28" s="318"/>
      <c r="AI28" s="318"/>
      <c r="AJ28" s="318"/>
      <c r="AK28" s="318"/>
      <c r="AL28" s="318"/>
      <c r="AM28" s="318"/>
      <c r="AN28" s="318"/>
      <c r="AO28" s="318"/>
      <c r="AP28" s="318"/>
    </row>
    <row r="29" spans="1:42" s="316" customFormat="1" ht="21.75" thickBot="1" x14ac:dyDescent="0.35">
      <c r="A29" s="477" t="s">
        <v>241</v>
      </c>
      <c r="B29" s="686" t="s">
        <v>245</v>
      </c>
      <c r="C29" s="720" t="s">
        <v>246</v>
      </c>
      <c r="D29" s="721"/>
      <c r="H29" s="483"/>
      <c r="I29" s="484"/>
      <c r="J29" s="484"/>
      <c r="K29" s="484"/>
      <c r="L29" s="484"/>
      <c r="M29" s="484"/>
      <c r="N29" s="484"/>
      <c r="O29" s="484"/>
      <c r="P29" s="484"/>
      <c r="Q29" s="484"/>
      <c r="R29" s="484"/>
      <c r="S29" s="484"/>
      <c r="T29" s="484"/>
      <c r="U29" s="484"/>
      <c r="V29" s="484"/>
      <c r="W29" s="318"/>
      <c r="X29" s="318"/>
      <c r="Y29" s="318"/>
      <c r="Z29" s="318"/>
      <c r="AA29" s="318"/>
      <c r="AB29" s="318"/>
      <c r="AC29" s="318"/>
      <c r="AD29" s="318"/>
      <c r="AE29" s="318"/>
      <c r="AF29" s="318"/>
      <c r="AG29" s="318"/>
      <c r="AH29" s="318"/>
      <c r="AI29" s="318"/>
      <c r="AJ29" s="318"/>
      <c r="AK29" s="318"/>
      <c r="AL29" s="318"/>
      <c r="AM29" s="318"/>
      <c r="AN29" s="318"/>
      <c r="AO29" s="318"/>
      <c r="AP29" s="318"/>
    </row>
    <row r="30" spans="1:42" s="316" customFormat="1" ht="21" x14ac:dyDescent="0.3">
      <c r="A30" s="458" t="s">
        <v>185</v>
      </c>
      <c r="B30" s="716" t="s">
        <v>197</v>
      </c>
      <c r="C30" s="651" t="s">
        <v>190</v>
      </c>
      <c r="D30" s="652"/>
      <c r="H30" s="483"/>
      <c r="I30" s="484"/>
      <c r="J30" s="484"/>
      <c r="K30" s="484"/>
      <c r="L30" s="484"/>
      <c r="M30" s="484"/>
      <c r="N30" s="484"/>
      <c r="O30" s="484"/>
      <c r="P30" s="484"/>
      <c r="Q30" s="484"/>
      <c r="R30" s="484"/>
      <c r="S30" s="484"/>
      <c r="T30" s="484"/>
      <c r="U30" s="484"/>
      <c r="V30" s="484"/>
      <c r="W30" s="318"/>
      <c r="X30" s="318"/>
      <c r="Y30" s="318"/>
      <c r="Z30" s="318"/>
      <c r="AA30" s="318"/>
      <c r="AB30" s="318"/>
      <c r="AC30" s="318"/>
      <c r="AD30" s="318"/>
      <c r="AE30" s="318"/>
      <c r="AF30" s="318"/>
      <c r="AG30" s="318"/>
      <c r="AH30" s="318"/>
      <c r="AI30" s="318"/>
      <c r="AJ30" s="318"/>
      <c r="AK30" s="318"/>
      <c r="AL30" s="318"/>
      <c r="AM30" s="318"/>
      <c r="AN30" s="318"/>
      <c r="AO30" s="318"/>
      <c r="AP30" s="318"/>
    </row>
    <row r="31" spans="1:42" s="316" customFormat="1" ht="21" x14ac:dyDescent="0.3">
      <c r="A31" s="458" t="s">
        <v>170</v>
      </c>
      <c r="B31" s="716" t="s">
        <v>198</v>
      </c>
      <c r="C31" s="648" t="s">
        <v>191</v>
      </c>
      <c r="D31" s="650"/>
      <c r="H31" s="483"/>
      <c r="I31" s="484"/>
      <c r="J31" s="484"/>
      <c r="K31" s="484"/>
      <c r="L31" s="484"/>
      <c r="M31" s="484"/>
      <c r="N31" s="484"/>
      <c r="O31" s="484"/>
      <c r="P31" s="484"/>
      <c r="Q31" s="484"/>
      <c r="R31" s="484"/>
      <c r="S31" s="484"/>
      <c r="T31" s="484"/>
      <c r="U31" s="484"/>
      <c r="V31" s="484"/>
      <c r="W31" s="318"/>
      <c r="X31" s="318"/>
      <c r="Y31" s="318"/>
      <c r="Z31" s="318"/>
      <c r="AA31" s="318"/>
      <c r="AB31" s="318"/>
      <c r="AC31" s="318"/>
      <c r="AD31" s="318"/>
      <c r="AE31" s="318"/>
      <c r="AF31" s="318"/>
      <c r="AG31" s="318"/>
      <c r="AH31" s="318"/>
      <c r="AI31" s="318"/>
      <c r="AJ31" s="318"/>
      <c r="AK31" s="318"/>
      <c r="AL31" s="318"/>
      <c r="AM31" s="318"/>
      <c r="AN31" s="318"/>
      <c r="AO31" s="318"/>
      <c r="AP31" s="318"/>
    </row>
    <row r="32" spans="1:42" s="316" customFormat="1" ht="21" x14ac:dyDescent="0.3">
      <c r="A32" s="458" t="s">
        <v>172</v>
      </c>
      <c r="B32" s="716" t="s">
        <v>193</v>
      </c>
      <c r="C32" s="648" t="s">
        <v>190</v>
      </c>
      <c r="D32" s="650"/>
      <c r="H32" s="483"/>
      <c r="I32" s="484"/>
      <c r="J32" s="484"/>
      <c r="K32" s="484"/>
      <c r="L32" s="484"/>
      <c r="M32" s="484"/>
      <c r="N32" s="484"/>
      <c r="O32" s="484"/>
      <c r="P32" s="484"/>
      <c r="Q32" s="484"/>
      <c r="R32" s="484"/>
      <c r="S32" s="484"/>
      <c r="T32" s="484"/>
      <c r="U32" s="484"/>
      <c r="V32" s="484"/>
      <c r="W32" s="318"/>
      <c r="X32" s="318"/>
      <c r="Y32" s="318"/>
      <c r="Z32" s="318"/>
      <c r="AA32" s="318"/>
      <c r="AB32" s="318"/>
      <c r="AC32" s="318"/>
      <c r="AD32" s="318"/>
      <c r="AE32" s="318"/>
      <c r="AF32" s="318"/>
      <c r="AG32" s="318"/>
      <c r="AH32" s="318"/>
      <c r="AI32" s="318"/>
      <c r="AJ32" s="318"/>
      <c r="AK32" s="318"/>
      <c r="AL32" s="318"/>
      <c r="AM32" s="318"/>
      <c r="AN32" s="318"/>
      <c r="AO32" s="318"/>
      <c r="AP32" s="318"/>
    </row>
    <row r="33" spans="1:42" s="316" customFormat="1" ht="21" x14ac:dyDescent="0.3">
      <c r="A33" s="458" t="s">
        <v>169</v>
      </c>
      <c r="B33" s="716" t="s">
        <v>195</v>
      </c>
      <c r="C33" s="648" t="s">
        <v>194</v>
      </c>
      <c r="D33" s="650"/>
      <c r="H33" s="483"/>
      <c r="I33" s="484"/>
      <c r="J33" s="484"/>
      <c r="K33" s="484"/>
      <c r="L33" s="484"/>
      <c r="M33" s="484"/>
      <c r="N33" s="484"/>
      <c r="O33" s="484"/>
      <c r="P33" s="484"/>
      <c r="Q33" s="484"/>
      <c r="R33" s="484"/>
      <c r="S33" s="484"/>
      <c r="T33" s="484"/>
      <c r="U33" s="484"/>
      <c r="V33" s="484"/>
      <c r="W33" s="318"/>
      <c r="X33" s="318"/>
      <c r="Y33" s="318"/>
      <c r="Z33" s="318"/>
      <c r="AA33" s="318"/>
      <c r="AB33" s="318"/>
      <c r="AC33" s="318"/>
      <c r="AD33" s="318"/>
      <c r="AE33" s="318"/>
      <c r="AF33" s="318"/>
      <c r="AG33" s="318"/>
      <c r="AH33" s="318"/>
      <c r="AI33" s="318"/>
      <c r="AJ33" s="318"/>
      <c r="AK33" s="318"/>
      <c r="AL33" s="318"/>
      <c r="AM33" s="318"/>
      <c r="AN33" s="318"/>
      <c r="AO33" s="318"/>
      <c r="AP33" s="318"/>
    </row>
    <row r="34" spans="1:42" s="316" customFormat="1" ht="21" x14ac:dyDescent="0.3">
      <c r="A34" s="459" t="s">
        <v>173</v>
      </c>
      <c r="B34" s="716" t="s">
        <v>193</v>
      </c>
      <c r="C34" s="648" t="s">
        <v>194</v>
      </c>
      <c r="D34" s="650"/>
      <c r="H34" s="483"/>
      <c r="I34" s="484"/>
      <c r="J34" s="484"/>
      <c r="K34" s="484"/>
      <c r="L34" s="484"/>
      <c r="M34" s="484"/>
      <c r="N34" s="484"/>
      <c r="O34" s="484"/>
      <c r="P34" s="484"/>
      <c r="Q34" s="484"/>
      <c r="R34" s="484"/>
      <c r="S34" s="484"/>
      <c r="T34" s="484"/>
      <c r="U34" s="484"/>
      <c r="V34" s="484"/>
      <c r="W34" s="318"/>
      <c r="X34" s="318"/>
      <c r="Y34" s="318"/>
      <c r="Z34" s="318"/>
      <c r="AA34" s="318"/>
      <c r="AB34" s="318"/>
      <c r="AC34" s="318"/>
      <c r="AD34" s="318"/>
      <c r="AE34" s="318"/>
      <c r="AF34" s="318"/>
      <c r="AG34" s="318"/>
      <c r="AH34" s="318"/>
      <c r="AI34" s="318"/>
      <c r="AJ34" s="318"/>
      <c r="AK34" s="318"/>
      <c r="AL34" s="318"/>
      <c r="AM34" s="318"/>
      <c r="AN34" s="318"/>
      <c r="AO34" s="318"/>
      <c r="AP34" s="318"/>
    </row>
    <row r="35" spans="1:42" s="316" customFormat="1" ht="21" x14ac:dyDescent="0.3">
      <c r="A35" s="458" t="s">
        <v>174</v>
      </c>
      <c r="B35" s="716" t="s">
        <v>196</v>
      </c>
      <c r="C35" s="648" t="s">
        <v>192</v>
      </c>
      <c r="D35" s="650"/>
      <c r="H35" s="483"/>
      <c r="I35" s="484"/>
      <c r="J35" s="484"/>
      <c r="K35" s="484"/>
      <c r="L35" s="484"/>
      <c r="M35" s="484"/>
      <c r="N35" s="484"/>
      <c r="O35" s="484"/>
      <c r="P35" s="484"/>
      <c r="Q35" s="484"/>
      <c r="R35" s="484"/>
      <c r="S35" s="484"/>
      <c r="T35" s="484"/>
      <c r="U35" s="484"/>
      <c r="V35" s="484"/>
      <c r="W35" s="318"/>
      <c r="X35" s="318"/>
      <c r="Y35" s="318"/>
      <c r="Z35" s="318"/>
      <c r="AA35" s="318"/>
      <c r="AB35" s="318"/>
      <c r="AC35" s="318"/>
      <c r="AD35" s="318"/>
      <c r="AE35" s="318"/>
      <c r="AF35" s="318"/>
      <c r="AG35" s="318"/>
      <c r="AH35" s="318"/>
      <c r="AI35" s="318"/>
      <c r="AJ35" s="318"/>
      <c r="AK35" s="318"/>
      <c r="AL35" s="318"/>
      <c r="AM35" s="318"/>
      <c r="AN35" s="318"/>
      <c r="AO35" s="318"/>
      <c r="AP35" s="318"/>
    </row>
    <row r="36" spans="1:42" s="316" customFormat="1" ht="21" x14ac:dyDescent="0.3">
      <c r="A36" s="478" t="s">
        <v>237</v>
      </c>
      <c r="B36" s="714" t="s">
        <v>238</v>
      </c>
      <c r="C36" s="649" t="s">
        <v>315</v>
      </c>
      <c r="D36" s="666"/>
      <c r="H36" s="489"/>
      <c r="I36" s="484"/>
      <c r="J36" s="484"/>
      <c r="K36" s="484"/>
      <c r="L36" s="484"/>
      <c r="M36" s="484"/>
      <c r="N36" s="484"/>
      <c r="O36" s="484"/>
      <c r="P36" s="484"/>
      <c r="Q36" s="484"/>
      <c r="R36" s="484"/>
      <c r="S36" s="484"/>
      <c r="T36" s="484"/>
      <c r="U36" s="484"/>
      <c r="V36" s="484"/>
      <c r="W36" s="318"/>
      <c r="X36" s="318"/>
      <c r="Y36" s="318"/>
      <c r="Z36" s="318"/>
      <c r="AA36" s="318"/>
      <c r="AB36" s="318"/>
      <c r="AC36" s="318"/>
      <c r="AD36" s="318"/>
      <c r="AE36" s="318"/>
      <c r="AF36" s="318"/>
      <c r="AG36" s="318"/>
      <c r="AH36" s="318"/>
      <c r="AI36" s="318"/>
      <c r="AJ36" s="318"/>
      <c r="AK36" s="318"/>
      <c r="AL36" s="318"/>
      <c r="AM36" s="318"/>
      <c r="AN36" s="318"/>
      <c r="AO36" s="318"/>
      <c r="AP36" s="318"/>
    </row>
    <row r="37" spans="1:42" ht="48.75" customHeight="1" x14ac:dyDescent="0.2">
      <c r="A37" s="479" t="s">
        <v>249</v>
      </c>
      <c r="B37" s="714" t="s">
        <v>248</v>
      </c>
      <c r="C37" s="649" t="s">
        <v>250</v>
      </c>
      <c r="D37" s="666"/>
      <c r="H37" s="482"/>
      <c r="I37" s="481"/>
      <c r="J37" s="481"/>
      <c r="K37" s="481"/>
      <c r="L37" s="481"/>
      <c r="M37" s="481"/>
      <c r="N37" s="481"/>
      <c r="O37" s="481"/>
      <c r="P37" s="481"/>
      <c r="Q37" s="481"/>
      <c r="R37" s="481"/>
      <c r="S37" s="481"/>
      <c r="T37" s="481"/>
      <c r="U37" s="481"/>
      <c r="V37" s="481"/>
    </row>
    <row r="38" spans="1:42" ht="21.75" thickBot="1" x14ac:dyDescent="0.25">
      <c r="A38" s="480" t="s">
        <v>167</v>
      </c>
      <c r="B38" s="715" t="s">
        <v>227</v>
      </c>
      <c r="C38" s="713" t="s">
        <v>194</v>
      </c>
      <c r="D38" s="717"/>
      <c r="H38" s="482"/>
      <c r="I38" s="481"/>
      <c r="J38" s="481"/>
      <c r="K38" s="481"/>
      <c r="L38" s="481"/>
      <c r="M38" s="481"/>
      <c r="N38" s="481"/>
      <c r="O38" s="481"/>
      <c r="P38" s="481"/>
      <c r="Q38" s="481"/>
      <c r="R38" s="481"/>
      <c r="S38" s="481"/>
      <c r="T38" s="481"/>
      <c r="U38" s="481"/>
      <c r="V38" s="481"/>
    </row>
    <row r="39" spans="1:42" ht="36.75" thickBot="1" x14ac:dyDescent="0.25">
      <c r="A39" s="662" t="s">
        <v>182</v>
      </c>
      <c r="B39" s="663"/>
      <c r="C39" s="663"/>
      <c r="D39" s="664"/>
      <c r="H39" s="482"/>
      <c r="I39" s="481"/>
      <c r="J39" s="481"/>
      <c r="K39" s="481"/>
      <c r="L39" s="481"/>
      <c r="M39" s="481"/>
      <c r="N39" s="481"/>
      <c r="O39" s="481"/>
      <c r="P39" s="481"/>
      <c r="Q39" s="481"/>
      <c r="R39" s="481"/>
      <c r="S39" s="481"/>
      <c r="T39" s="481"/>
      <c r="U39" s="481"/>
      <c r="V39" s="481"/>
    </row>
    <row r="40" spans="1:42" ht="27" thickBot="1" x14ac:dyDescent="0.25">
      <c r="A40" s="434" t="s">
        <v>158</v>
      </c>
      <c r="B40" s="435" t="s">
        <v>320</v>
      </c>
      <c r="C40" s="498" t="s">
        <v>110</v>
      </c>
      <c r="D40" s="436" t="s">
        <v>159</v>
      </c>
      <c r="H40" s="482"/>
      <c r="I40" s="481"/>
      <c r="J40" s="481"/>
      <c r="K40" s="481"/>
      <c r="L40" s="481"/>
      <c r="M40" s="481"/>
      <c r="N40" s="481"/>
      <c r="O40" s="481"/>
      <c r="P40" s="481"/>
      <c r="Q40" s="481"/>
      <c r="R40" s="481"/>
      <c r="S40" s="481"/>
      <c r="T40" s="481"/>
      <c r="U40" s="481"/>
      <c r="V40" s="481"/>
    </row>
    <row r="41" spans="1:42" ht="21" x14ac:dyDescent="0.2">
      <c r="A41" s="473" t="s">
        <v>117</v>
      </c>
      <c r="B41" s="450" t="s">
        <v>295</v>
      </c>
      <c r="C41" s="460">
        <v>43929</v>
      </c>
      <c r="D41" s="463" t="s">
        <v>296</v>
      </c>
      <c r="H41" s="482"/>
      <c r="I41" s="481"/>
      <c r="J41" s="481"/>
      <c r="K41" s="481"/>
      <c r="L41" s="481"/>
      <c r="M41" s="481"/>
      <c r="N41" s="481"/>
      <c r="O41" s="481"/>
      <c r="P41" s="481"/>
      <c r="Q41" s="481"/>
      <c r="R41" s="481"/>
      <c r="S41" s="481"/>
      <c r="T41" s="481"/>
      <c r="U41" s="481"/>
      <c r="V41" s="481"/>
    </row>
    <row r="42" spans="1:42" ht="21" x14ac:dyDescent="0.2">
      <c r="A42" s="471" t="s">
        <v>117</v>
      </c>
      <c r="B42" s="452" t="s">
        <v>144</v>
      </c>
      <c r="C42" s="461">
        <v>43922</v>
      </c>
      <c r="D42" s="464" t="s">
        <v>220</v>
      </c>
      <c r="H42" s="482"/>
      <c r="I42" s="481"/>
      <c r="J42" s="481"/>
      <c r="K42" s="481"/>
      <c r="L42" s="481"/>
      <c r="M42" s="481"/>
      <c r="N42" s="481"/>
      <c r="O42" s="481"/>
      <c r="P42" s="481"/>
      <c r="Q42" s="481"/>
      <c r="R42" s="481"/>
      <c r="S42" s="481"/>
      <c r="T42" s="481"/>
      <c r="U42" s="481"/>
      <c r="V42" s="481"/>
    </row>
    <row r="43" spans="1:42" ht="21" x14ac:dyDescent="0.2">
      <c r="A43" s="471" t="s">
        <v>117</v>
      </c>
      <c r="B43" s="451" t="s">
        <v>143</v>
      </c>
      <c r="C43" s="461">
        <v>43922</v>
      </c>
      <c r="D43" s="464" t="s">
        <v>221</v>
      </c>
      <c r="H43" s="482"/>
      <c r="I43" s="481"/>
      <c r="J43" s="481"/>
      <c r="K43" s="481"/>
      <c r="L43" s="481"/>
      <c r="M43" s="481"/>
      <c r="N43" s="481"/>
      <c r="O43" s="481"/>
      <c r="P43" s="481"/>
      <c r="Q43" s="481"/>
      <c r="R43" s="481"/>
      <c r="S43" s="481"/>
      <c r="T43" s="481"/>
      <c r="U43" s="481"/>
      <c r="V43" s="481"/>
    </row>
    <row r="44" spans="1:42" ht="21" x14ac:dyDescent="0.2">
      <c r="A44" s="471" t="s">
        <v>117</v>
      </c>
      <c r="B44" s="453" t="s">
        <v>136</v>
      </c>
      <c r="C44" s="461">
        <v>43919</v>
      </c>
      <c r="D44" s="465" t="s">
        <v>215</v>
      </c>
      <c r="H44" s="482"/>
      <c r="I44" s="481"/>
      <c r="J44" s="481"/>
      <c r="K44" s="481"/>
      <c r="L44" s="481"/>
      <c r="M44" s="481"/>
      <c r="N44" s="481"/>
      <c r="O44" s="481"/>
      <c r="P44" s="481"/>
      <c r="Q44" s="481"/>
      <c r="R44" s="481"/>
      <c r="S44" s="481"/>
      <c r="T44" s="481"/>
      <c r="U44" s="481"/>
      <c r="V44" s="481"/>
    </row>
    <row r="45" spans="1:42" ht="21" customHeight="1" x14ac:dyDescent="0.2">
      <c r="A45" s="471" t="s">
        <v>117</v>
      </c>
      <c r="B45" s="455" t="s">
        <v>268</v>
      </c>
      <c r="C45" s="461">
        <v>43912</v>
      </c>
      <c r="D45" s="465" t="s">
        <v>270</v>
      </c>
      <c r="H45" s="482"/>
      <c r="I45" s="481"/>
      <c r="J45" s="481"/>
      <c r="K45" s="481"/>
      <c r="L45" s="481"/>
      <c r="M45" s="481"/>
      <c r="N45" s="481"/>
      <c r="O45" s="481"/>
      <c r="P45" s="481"/>
      <c r="Q45" s="481"/>
      <c r="R45" s="481"/>
      <c r="S45" s="481"/>
      <c r="T45" s="481"/>
      <c r="U45" s="481"/>
      <c r="V45" s="481"/>
    </row>
    <row r="46" spans="1:42" ht="21" x14ac:dyDescent="0.2">
      <c r="A46" s="471" t="s">
        <v>117</v>
      </c>
      <c r="B46" s="454" t="s">
        <v>126</v>
      </c>
      <c r="C46" s="461">
        <v>43901</v>
      </c>
      <c r="D46" s="464" t="s">
        <v>213</v>
      </c>
      <c r="H46" s="482"/>
      <c r="I46" s="481"/>
      <c r="J46" s="481"/>
      <c r="K46" s="481"/>
      <c r="L46" s="481"/>
      <c r="M46" s="481"/>
      <c r="N46" s="481"/>
      <c r="O46" s="481"/>
      <c r="P46" s="481"/>
      <c r="Q46" s="481"/>
      <c r="R46" s="481"/>
      <c r="S46" s="481"/>
      <c r="T46" s="481"/>
      <c r="U46" s="481"/>
      <c r="V46" s="481"/>
    </row>
    <row r="47" spans="1:42" ht="21" x14ac:dyDescent="0.2">
      <c r="A47" s="471" t="s">
        <v>117</v>
      </c>
      <c r="B47" s="456" t="s">
        <v>122</v>
      </c>
      <c r="C47" s="461">
        <v>43892</v>
      </c>
      <c r="D47" s="464" t="s">
        <v>210</v>
      </c>
      <c r="H47" s="482"/>
      <c r="I47" s="481"/>
      <c r="J47" s="481"/>
      <c r="K47" s="481"/>
      <c r="L47" s="481"/>
      <c r="M47" s="481"/>
      <c r="N47" s="481"/>
      <c r="O47" s="481"/>
      <c r="P47" s="481"/>
      <c r="Q47" s="481"/>
      <c r="R47" s="481"/>
      <c r="S47" s="481"/>
      <c r="T47" s="481"/>
      <c r="U47" s="481"/>
      <c r="V47" s="481"/>
    </row>
    <row r="48" spans="1:42" ht="36.75" customHeight="1" x14ac:dyDescent="0.2">
      <c r="A48" s="471" t="s">
        <v>117</v>
      </c>
      <c r="B48" s="455" t="s">
        <v>288</v>
      </c>
      <c r="C48" s="461">
        <v>43889</v>
      </c>
      <c r="D48" s="464" t="s">
        <v>289</v>
      </c>
      <c r="H48" s="482"/>
      <c r="I48" s="481"/>
      <c r="J48" s="481"/>
      <c r="K48" s="481"/>
      <c r="L48" s="481"/>
      <c r="M48" s="481"/>
      <c r="N48" s="481"/>
      <c r="O48" s="481"/>
      <c r="P48" s="481"/>
      <c r="Q48" s="481"/>
      <c r="R48" s="481"/>
      <c r="S48" s="481"/>
      <c r="T48" s="481"/>
      <c r="U48" s="481"/>
      <c r="V48" s="481"/>
    </row>
    <row r="49" spans="1:22" ht="21" x14ac:dyDescent="0.2">
      <c r="A49" s="471" t="s">
        <v>117</v>
      </c>
      <c r="B49" s="454" t="s">
        <v>291</v>
      </c>
      <c r="C49" s="461">
        <v>43868</v>
      </c>
      <c r="D49" s="464" t="s">
        <v>292</v>
      </c>
      <c r="H49" s="482"/>
      <c r="I49" s="481"/>
      <c r="J49" s="481"/>
      <c r="K49" s="481"/>
      <c r="L49" s="481"/>
      <c r="M49" s="481"/>
      <c r="N49" s="481"/>
      <c r="O49" s="481"/>
      <c r="P49" s="481"/>
      <c r="Q49" s="481"/>
      <c r="R49" s="481"/>
      <c r="S49" s="481"/>
      <c r="T49" s="481"/>
      <c r="U49" s="481"/>
      <c r="V49" s="481"/>
    </row>
    <row r="50" spans="1:22" ht="21" x14ac:dyDescent="0.2">
      <c r="A50" s="471" t="s">
        <v>117</v>
      </c>
      <c r="B50" s="454" t="s">
        <v>119</v>
      </c>
      <c r="C50" s="461">
        <v>43862</v>
      </c>
      <c r="D50" s="464" t="s">
        <v>206</v>
      </c>
      <c r="H50" s="482"/>
      <c r="I50" s="481"/>
      <c r="J50" s="481"/>
      <c r="K50" s="481"/>
      <c r="L50" s="481"/>
      <c r="M50" s="481"/>
      <c r="N50" s="481"/>
      <c r="O50" s="481"/>
      <c r="P50" s="481"/>
      <c r="Q50" s="481"/>
      <c r="R50" s="481"/>
      <c r="S50" s="481"/>
      <c r="T50" s="481"/>
      <c r="U50" s="481"/>
      <c r="V50" s="481"/>
    </row>
    <row r="51" spans="1:22" ht="21" x14ac:dyDescent="0.2">
      <c r="A51" s="471" t="s">
        <v>148</v>
      </c>
      <c r="B51" s="453" t="s">
        <v>139</v>
      </c>
      <c r="C51" s="461">
        <v>43922</v>
      </c>
      <c r="D51" s="464" t="s">
        <v>217</v>
      </c>
      <c r="H51" s="482"/>
      <c r="I51" s="481"/>
      <c r="J51" s="481"/>
      <c r="K51" s="481"/>
      <c r="L51" s="481"/>
      <c r="M51" s="481"/>
      <c r="N51" s="481"/>
      <c r="O51" s="481"/>
      <c r="P51" s="481"/>
      <c r="Q51" s="481"/>
      <c r="R51" s="481"/>
      <c r="S51" s="481"/>
      <c r="T51" s="481"/>
      <c r="U51" s="481"/>
      <c r="V51" s="481"/>
    </row>
    <row r="52" spans="1:22" ht="21" x14ac:dyDescent="0.2">
      <c r="A52" s="471" t="s">
        <v>148</v>
      </c>
      <c r="B52" s="454" t="s">
        <v>140</v>
      </c>
      <c r="C52" s="461">
        <v>43922</v>
      </c>
      <c r="D52" s="464" t="s">
        <v>218</v>
      </c>
      <c r="H52" s="482"/>
      <c r="I52" s="481"/>
      <c r="J52" s="481"/>
      <c r="K52" s="481"/>
      <c r="L52" s="481"/>
      <c r="M52" s="481"/>
      <c r="N52" s="481"/>
      <c r="O52" s="481"/>
      <c r="P52" s="481"/>
      <c r="Q52" s="481"/>
      <c r="R52" s="481"/>
      <c r="S52" s="481"/>
      <c r="T52" s="481"/>
      <c r="U52" s="481"/>
      <c r="V52" s="481"/>
    </row>
    <row r="53" spans="1:22" ht="21" x14ac:dyDescent="0.2">
      <c r="A53" s="471" t="s">
        <v>148</v>
      </c>
      <c r="B53" s="455" t="s">
        <v>283</v>
      </c>
      <c r="C53" s="461">
        <v>43913</v>
      </c>
      <c r="D53" s="464" t="s">
        <v>284</v>
      </c>
      <c r="H53" s="482"/>
      <c r="I53" s="481"/>
      <c r="J53" s="481"/>
      <c r="K53" s="481"/>
      <c r="L53" s="481"/>
      <c r="M53" s="492"/>
      <c r="N53" s="481"/>
      <c r="O53" s="481"/>
      <c r="P53" s="481"/>
      <c r="Q53" s="481"/>
      <c r="R53" s="481"/>
      <c r="S53" s="481"/>
      <c r="T53" s="481"/>
      <c r="U53" s="481"/>
      <c r="V53" s="481"/>
    </row>
    <row r="54" spans="1:22" ht="21" x14ac:dyDescent="0.2">
      <c r="A54" s="471" t="s">
        <v>148</v>
      </c>
      <c r="B54" s="454" t="s">
        <v>303</v>
      </c>
      <c r="C54" s="461">
        <v>43889</v>
      </c>
      <c r="D54" s="465" t="s">
        <v>212</v>
      </c>
      <c r="H54" s="482"/>
      <c r="I54" s="481"/>
      <c r="J54" s="481"/>
      <c r="K54" s="481"/>
      <c r="L54" s="481"/>
      <c r="M54" s="492"/>
      <c r="N54" s="481"/>
      <c r="O54" s="481"/>
      <c r="P54" s="481"/>
      <c r="Q54" s="481"/>
      <c r="R54" s="481"/>
      <c r="S54" s="481"/>
      <c r="T54" s="481"/>
      <c r="U54" s="481"/>
      <c r="V54" s="481"/>
    </row>
    <row r="55" spans="1:22" ht="21" x14ac:dyDescent="0.2">
      <c r="A55" s="471" t="s">
        <v>148</v>
      </c>
      <c r="B55" s="454" t="s">
        <v>308</v>
      </c>
      <c r="C55" s="461">
        <v>43889</v>
      </c>
      <c r="D55" s="464" t="s">
        <v>212</v>
      </c>
      <c r="H55" s="482"/>
      <c r="I55" s="481"/>
      <c r="J55" s="481"/>
      <c r="K55" s="481"/>
      <c r="L55" s="481"/>
      <c r="M55" s="492"/>
      <c r="N55" s="481"/>
      <c r="O55" s="481"/>
      <c r="P55" s="481"/>
      <c r="Q55" s="481"/>
      <c r="R55" s="481"/>
      <c r="S55" s="481"/>
      <c r="T55" s="481"/>
      <c r="U55" s="481"/>
      <c r="V55" s="481"/>
    </row>
    <row r="56" spans="1:22" ht="21" x14ac:dyDescent="0.2">
      <c r="A56" s="471" t="s">
        <v>148</v>
      </c>
      <c r="B56" s="451" t="s">
        <v>130</v>
      </c>
      <c r="C56" s="472">
        <v>42631</v>
      </c>
      <c r="D56" s="464" t="s">
        <v>131</v>
      </c>
      <c r="H56" s="482"/>
      <c r="I56" s="481"/>
      <c r="J56" s="481"/>
      <c r="K56" s="481"/>
      <c r="L56" s="481"/>
      <c r="M56" s="492"/>
      <c r="N56" s="481"/>
      <c r="O56" s="481"/>
      <c r="P56" s="481"/>
      <c r="Q56" s="481"/>
      <c r="R56" s="481"/>
      <c r="S56" s="481"/>
      <c r="T56" s="481"/>
      <c r="U56" s="481"/>
      <c r="V56" s="481"/>
    </row>
    <row r="57" spans="1:22" ht="21" x14ac:dyDescent="0.2">
      <c r="A57" s="471" t="s">
        <v>116</v>
      </c>
      <c r="B57" s="451" t="s">
        <v>114</v>
      </c>
      <c r="C57" s="461">
        <v>43851</v>
      </c>
      <c r="D57" s="465" t="s">
        <v>115</v>
      </c>
      <c r="H57" s="482"/>
      <c r="I57" s="481"/>
      <c r="J57" s="481"/>
      <c r="K57" s="481"/>
      <c r="L57" s="481"/>
      <c r="M57" s="492"/>
      <c r="N57" s="481"/>
      <c r="O57" s="481"/>
      <c r="P57" s="481"/>
      <c r="Q57" s="481"/>
      <c r="R57" s="481"/>
      <c r="S57" s="481"/>
      <c r="T57" s="481"/>
      <c r="U57" s="481"/>
      <c r="V57" s="481"/>
    </row>
    <row r="58" spans="1:22" ht="21" x14ac:dyDescent="0.2">
      <c r="A58" s="471" t="s">
        <v>116</v>
      </c>
      <c r="B58" s="451" t="s">
        <v>113</v>
      </c>
      <c r="C58" s="461">
        <v>43842</v>
      </c>
      <c r="D58" s="465" t="s">
        <v>112</v>
      </c>
      <c r="H58" s="482"/>
      <c r="I58" s="481"/>
      <c r="J58" s="481"/>
      <c r="K58" s="481"/>
      <c r="L58" s="481"/>
      <c r="M58" s="492"/>
      <c r="N58" s="481"/>
      <c r="O58" s="481"/>
      <c r="P58" s="481"/>
      <c r="Q58" s="481"/>
      <c r="R58" s="481"/>
      <c r="S58" s="481"/>
      <c r="T58" s="481"/>
      <c r="U58" s="481"/>
      <c r="V58" s="481"/>
    </row>
    <row r="59" spans="1:22" ht="21" customHeight="1" x14ac:dyDescent="0.2">
      <c r="A59" s="471" t="s">
        <v>116</v>
      </c>
      <c r="B59" s="451" t="s">
        <v>111</v>
      </c>
      <c r="C59" s="461">
        <v>43835</v>
      </c>
      <c r="D59" s="465" t="s">
        <v>112</v>
      </c>
      <c r="H59" s="482"/>
      <c r="I59" s="481"/>
      <c r="J59" s="481"/>
      <c r="K59" s="481"/>
      <c r="L59" s="481"/>
      <c r="M59" s="481"/>
      <c r="N59" s="481"/>
      <c r="O59" s="481"/>
      <c r="P59" s="481"/>
      <c r="Q59" s="481"/>
      <c r="R59" s="481"/>
      <c r="S59" s="481"/>
      <c r="T59" s="481"/>
      <c r="U59" s="481"/>
      <c r="V59" s="481"/>
    </row>
    <row r="60" spans="1:22" ht="21" x14ac:dyDescent="0.2">
      <c r="A60" s="471" t="s">
        <v>129</v>
      </c>
      <c r="B60" s="457" t="s">
        <v>128</v>
      </c>
      <c r="C60" s="472">
        <v>42741</v>
      </c>
      <c r="D60" s="465" t="s">
        <v>133</v>
      </c>
      <c r="H60" s="482"/>
      <c r="I60" s="481"/>
      <c r="J60" s="481"/>
      <c r="K60" s="481"/>
      <c r="L60" s="481"/>
      <c r="M60" s="481"/>
      <c r="N60" s="481"/>
      <c r="O60" s="481"/>
      <c r="P60" s="481"/>
      <c r="Q60" s="481"/>
      <c r="R60" s="481"/>
      <c r="S60" s="481"/>
      <c r="T60" s="481"/>
      <c r="U60" s="481"/>
      <c r="V60" s="481"/>
    </row>
    <row r="61" spans="1:22" ht="21" x14ac:dyDescent="0.2">
      <c r="A61" s="471" t="s">
        <v>183</v>
      </c>
      <c r="B61" s="452" t="s">
        <v>281</v>
      </c>
      <c r="C61" s="461">
        <v>43924</v>
      </c>
      <c r="D61" s="465" t="s">
        <v>280</v>
      </c>
      <c r="H61" s="482"/>
      <c r="I61" s="481"/>
      <c r="J61" s="481"/>
      <c r="K61" s="481"/>
      <c r="L61" s="481"/>
      <c r="M61" s="481"/>
      <c r="N61" s="481"/>
      <c r="O61" s="481"/>
      <c r="P61" s="481"/>
      <c r="Q61" s="481"/>
      <c r="R61" s="481"/>
      <c r="S61" s="481"/>
      <c r="T61" s="481"/>
      <c r="U61" s="481"/>
      <c r="V61" s="481"/>
    </row>
    <row r="62" spans="1:22" ht="21" customHeight="1" x14ac:dyDescent="0.2">
      <c r="A62" s="471" t="s">
        <v>183</v>
      </c>
      <c r="B62" s="451" t="s">
        <v>286</v>
      </c>
      <c r="C62" s="461">
        <v>43922</v>
      </c>
      <c r="D62" s="465" t="s">
        <v>227</v>
      </c>
      <c r="H62" s="482"/>
      <c r="I62" s="481"/>
      <c r="J62" s="481"/>
      <c r="K62" s="481"/>
      <c r="L62" s="481"/>
      <c r="M62" s="481"/>
      <c r="N62" s="481"/>
      <c r="O62" s="481"/>
      <c r="P62" s="481"/>
      <c r="Q62" s="481"/>
      <c r="R62" s="481"/>
      <c r="S62" s="481"/>
      <c r="T62" s="481"/>
      <c r="U62" s="481"/>
      <c r="V62" s="481"/>
    </row>
    <row r="63" spans="1:22" ht="21" x14ac:dyDescent="0.2">
      <c r="A63" s="471" t="s">
        <v>183</v>
      </c>
      <c r="B63" s="451" t="s">
        <v>282</v>
      </c>
      <c r="C63" s="461">
        <v>43920</v>
      </c>
      <c r="D63" s="465" t="s">
        <v>280</v>
      </c>
      <c r="H63" s="482"/>
      <c r="I63" s="481"/>
      <c r="J63" s="481"/>
      <c r="K63" s="481"/>
      <c r="L63" s="481"/>
      <c r="M63" s="481"/>
      <c r="N63" s="481"/>
      <c r="O63" s="481"/>
      <c r="P63" s="481"/>
      <c r="Q63" s="481"/>
      <c r="R63" s="481"/>
      <c r="S63" s="481"/>
      <c r="T63" s="481"/>
      <c r="U63" s="481"/>
      <c r="V63" s="481"/>
    </row>
    <row r="64" spans="1:22" ht="21" x14ac:dyDescent="0.2">
      <c r="A64" s="471" t="s">
        <v>183</v>
      </c>
      <c r="B64" s="455" t="s">
        <v>232</v>
      </c>
      <c r="C64" s="461">
        <v>43889</v>
      </c>
      <c r="D64" s="465" t="s">
        <v>233</v>
      </c>
      <c r="H64" s="482"/>
      <c r="I64" s="481"/>
      <c r="J64" s="481"/>
      <c r="K64" s="481"/>
      <c r="L64" s="481"/>
      <c r="M64" s="481"/>
      <c r="N64" s="481"/>
      <c r="O64" s="481"/>
      <c r="P64" s="481"/>
      <c r="Q64" s="481"/>
      <c r="R64" s="481"/>
      <c r="S64" s="481"/>
      <c r="T64" s="481"/>
      <c r="U64" s="481"/>
      <c r="V64" s="481"/>
    </row>
    <row r="65" spans="1:22" ht="21" customHeight="1" x14ac:dyDescent="0.2">
      <c r="A65" s="471" t="s">
        <v>183</v>
      </c>
      <c r="B65" s="451" t="s">
        <v>150</v>
      </c>
      <c r="C65" s="461"/>
      <c r="D65" s="465"/>
      <c r="H65" s="482"/>
      <c r="I65" s="481"/>
      <c r="J65" s="481"/>
      <c r="K65" s="481"/>
      <c r="L65" s="481"/>
      <c r="M65" s="481"/>
      <c r="N65" s="481"/>
      <c r="O65" s="481"/>
      <c r="P65" s="481"/>
      <c r="Q65" s="481"/>
      <c r="R65" s="481"/>
      <c r="S65" s="481"/>
      <c r="T65" s="481"/>
      <c r="U65" s="481"/>
      <c r="V65" s="481"/>
    </row>
    <row r="66" spans="1:22" ht="21" x14ac:dyDescent="0.2">
      <c r="A66" s="471" t="s">
        <v>183</v>
      </c>
      <c r="B66" s="452" t="s">
        <v>151</v>
      </c>
      <c r="C66" s="461"/>
      <c r="D66" s="465"/>
      <c r="H66" s="482"/>
      <c r="I66" s="481"/>
      <c r="J66" s="481"/>
      <c r="K66" s="481"/>
      <c r="L66" s="481"/>
      <c r="M66" s="481"/>
      <c r="N66" s="481"/>
      <c r="O66" s="481"/>
      <c r="P66" s="481"/>
      <c r="Q66" s="481"/>
      <c r="R66" s="481"/>
      <c r="S66" s="481"/>
      <c r="T66" s="481"/>
      <c r="U66" s="481"/>
      <c r="V66" s="481"/>
    </row>
    <row r="67" spans="1:22" ht="21" customHeight="1" x14ac:dyDescent="0.2">
      <c r="A67" s="471" t="s">
        <v>183</v>
      </c>
      <c r="B67" s="468" t="s">
        <v>152</v>
      </c>
      <c r="C67" s="461"/>
      <c r="D67" s="465"/>
      <c r="H67" s="482"/>
      <c r="I67" s="481"/>
      <c r="J67" s="481"/>
      <c r="K67" s="481"/>
      <c r="L67" s="481"/>
      <c r="M67" s="481"/>
      <c r="N67" s="481"/>
      <c r="O67" s="481"/>
      <c r="P67" s="481"/>
      <c r="Q67" s="481"/>
      <c r="R67" s="481"/>
      <c r="S67" s="481"/>
      <c r="T67" s="481"/>
      <c r="U67" s="481"/>
      <c r="V67" s="481"/>
    </row>
    <row r="68" spans="1:22" ht="21" customHeight="1" x14ac:dyDescent="0.2">
      <c r="A68" s="471" t="s">
        <v>183</v>
      </c>
      <c r="B68" s="451" t="s">
        <v>153</v>
      </c>
      <c r="C68" s="461"/>
      <c r="D68" s="465"/>
      <c r="H68" s="482"/>
      <c r="I68" s="481"/>
      <c r="J68" s="481"/>
      <c r="K68" s="481"/>
      <c r="L68" s="481"/>
      <c r="M68" s="481"/>
      <c r="N68" s="481"/>
      <c r="O68" s="481"/>
      <c r="P68" s="481"/>
      <c r="Q68" s="481"/>
      <c r="R68" s="481"/>
      <c r="S68" s="481"/>
      <c r="T68" s="481"/>
      <c r="U68" s="481"/>
      <c r="V68" s="481"/>
    </row>
    <row r="69" spans="1:22" ht="21" x14ac:dyDescent="0.2">
      <c r="A69" s="471" t="s">
        <v>183</v>
      </c>
      <c r="B69" s="452" t="s">
        <v>154</v>
      </c>
      <c r="C69" s="461"/>
      <c r="D69" s="465"/>
      <c r="H69" s="482"/>
      <c r="I69" s="481"/>
      <c r="J69" s="481"/>
      <c r="K69" s="481"/>
      <c r="L69" s="481"/>
      <c r="M69" s="481"/>
      <c r="N69" s="481"/>
      <c r="O69" s="481"/>
      <c r="P69" s="481"/>
      <c r="Q69" s="481"/>
      <c r="R69" s="481"/>
      <c r="S69" s="481"/>
      <c r="T69" s="481"/>
      <c r="U69" s="481"/>
      <c r="V69" s="481"/>
    </row>
    <row r="70" spans="1:22" ht="21" x14ac:dyDescent="0.2">
      <c r="A70" s="471" t="s">
        <v>183</v>
      </c>
      <c r="B70" s="451" t="s">
        <v>155</v>
      </c>
      <c r="C70" s="461"/>
      <c r="D70" s="465"/>
      <c r="H70" s="482"/>
      <c r="I70" s="481"/>
      <c r="J70" s="481"/>
      <c r="K70" s="481"/>
      <c r="L70" s="481"/>
      <c r="M70" s="481"/>
      <c r="N70" s="481"/>
      <c r="O70" s="481"/>
      <c r="P70" s="481"/>
      <c r="Q70" s="481"/>
      <c r="R70" s="481"/>
      <c r="S70" s="481"/>
      <c r="T70" s="481"/>
      <c r="U70" s="481"/>
      <c r="V70" s="481"/>
    </row>
    <row r="71" spans="1:22" ht="21" x14ac:dyDescent="0.2">
      <c r="A71" s="471" t="s">
        <v>183</v>
      </c>
      <c r="B71" s="451" t="s">
        <v>156</v>
      </c>
      <c r="C71" s="461"/>
      <c r="D71" s="465"/>
      <c r="H71" s="482"/>
      <c r="I71" s="481"/>
      <c r="J71" s="481"/>
      <c r="K71" s="481"/>
      <c r="L71" s="481"/>
      <c r="M71" s="481"/>
      <c r="N71" s="481"/>
      <c r="O71" s="481"/>
      <c r="P71" s="481"/>
      <c r="Q71" s="481"/>
      <c r="R71" s="481"/>
      <c r="S71" s="481"/>
      <c r="T71" s="481"/>
      <c r="U71" s="481"/>
      <c r="V71" s="481"/>
    </row>
    <row r="72" spans="1:22" ht="21" x14ac:dyDescent="0.2">
      <c r="A72" s="471" t="s">
        <v>147</v>
      </c>
      <c r="B72" s="454" t="s">
        <v>157</v>
      </c>
      <c r="C72" s="461">
        <v>43911</v>
      </c>
      <c r="D72" s="464" t="s">
        <v>285</v>
      </c>
      <c r="H72" s="482"/>
      <c r="I72" s="481"/>
      <c r="J72" s="481"/>
      <c r="K72" s="481"/>
      <c r="L72" s="481"/>
      <c r="M72" s="481"/>
      <c r="N72" s="481"/>
      <c r="O72" s="481"/>
      <c r="P72" s="481"/>
      <c r="Q72" s="481"/>
      <c r="R72" s="481"/>
      <c r="S72" s="481"/>
      <c r="T72" s="481"/>
      <c r="U72" s="481"/>
      <c r="V72" s="481"/>
    </row>
    <row r="73" spans="1:22" ht="21" customHeight="1" x14ac:dyDescent="0.2">
      <c r="A73" s="471" t="s">
        <v>147</v>
      </c>
      <c r="B73" s="453" t="s">
        <v>118</v>
      </c>
      <c r="C73" s="461">
        <v>43879</v>
      </c>
      <c r="D73" s="464" t="s">
        <v>207</v>
      </c>
      <c r="H73" s="482"/>
      <c r="I73" s="481"/>
      <c r="J73" s="481"/>
      <c r="K73" s="481"/>
      <c r="L73" s="481"/>
      <c r="M73" s="481"/>
      <c r="N73" s="481"/>
      <c r="O73" s="481"/>
      <c r="P73" s="481"/>
      <c r="Q73" s="481"/>
      <c r="R73" s="481"/>
      <c r="S73" s="481"/>
      <c r="T73" s="481"/>
      <c r="U73" s="481"/>
      <c r="V73" s="481"/>
    </row>
    <row r="74" spans="1:22" ht="21" customHeight="1" x14ac:dyDescent="0.2">
      <c r="A74" s="471" t="s">
        <v>184</v>
      </c>
      <c r="B74" s="455" t="s">
        <v>149</v>
      </c>
      <c r="C74" s="461">
        <v>43922</v>
      </c>
      <c r="D74" s="464" t="s">
        <v>223</v>
      </c>
      <c r="H74" s="482"/>
      <c r="I74" s="481"/>
      <c r="J74" s="481"/>
      <c r="K74" s="481"/>
      <c r="L74" s="481"/>
      <c r="M74" s="481"/>
      <c r="N74" s="481"/>
      <c r="O74" s="481"/>
      <c r="P74" s="481"/>
      <c r="Q74" s="481"/>
      <c r="R74" s="481"/>
      <c r="S74" s="481"/>
      <c r="T74" s="481"/>
      <c r="U74" s="481"/>
      <c r="V74" s="481"/>
    </row>
    <row r="75" spans="1:22" ht="21" x14ac:dyDescent="0.2">
      <c r="A75" s="471" t="s">
        <v>184</v>
      </c>
      <c r="B75" s="454" t="s">
        <v>299</v>
      </c>
      <c r="C75" s="461">
        <v>43912</v>
      </c>
      <c r="D75" s="464" t="s">
        <v>300</v>
      </c>
      <c r="H75" s="482"/>
      <c r="I75" s="481"/>
      <c r="J75" s="481"/>
      <c r="K75" s="481"/>
      <c r="L75" s="481"/>
      <c r="M75" s="481"/>
      <c r="N75" s="481"/>
      <c r="O75" s="481"/>
      <c r="P75" s="481"/>
      <c r="Q75" s="481"/>
      <c r="R75" s="481"/>
      <c r="S75" s="481"/>
      <c r="T75" s="481"/>
      <c r="U75" s="481"/>
      <c r="V75" s="481"/>
    </row>
    <row r="76" spans="1:22" ht="21" x14ac:dyDescent="0.2">
      <c r="A76" s="471" t="s">
        <v>184</v>
      </c>
      <c r="B76" s="455" t="s">
        <v>235</v>
      </c>
      <c r="C76" s="461"/>
      <c r="D76" s="464" t="s">
        <v>236</v>
      </c>
      <c r="H76" s="482"/>
      <c r="I76" s="481"/>
      <c r="J76" s="481"/>
      <c r="K76" s="481"/>
      <c r="L76" s="481"/>
      <c r="M76" s="481"/>
      <c r="N76" s="481"/>
      <c r="O76" s="481"/>
      <c r="P76" s="481"/>
      <c r="Q76" s="481"/>
      <c r="R76" s="481"/>
      <c r="S76" s="481"/>
      <c r="T76" s="481"/>
      <c r="U76" s="481"/>
      <c r="V76" s="481"/>
    </row>
    <row r="77" spans="1:22" ht="21" x14ac:dyDescent="0.2">
      <c r="A77" s="471" t="s">
        <v>146</v>
      </c>
      <c r="B77" s="451" t="s">
        <v>141</v>
      </c>
      <c r="C77" s="461">
        <v>43925</v>
      </c>
      <c r="D77" s="465" t="s">
        <v>224</v>
      </c>
      <c r="H77" s="482"/>
      <c r="I77" s="481"/>
      <c r="J77" s="481"/>
      <c r="K77" s="481"/>
      <c r="L77" s="481"/>
      <c r="M77" s="481"/>
      <c r="N77" s="481"/>
      <c r="O77" s="481"/>
      <c r="P77" s="481"/>
      <c r="Q77" s="481"/>
      <c r="R77" s="481"/>
      <c r="S77" s="481"/>
      <c r="T77" s="481"/>
      <c r="U77" s="481"/>
      <c r="V77" s="481"/>
    </row>
    <row r="78" spans="1:22" ht="21" x14ac:dyDescent="0.2">
      <c r="A78" s="471" t="s">
        <v>146</v>
      </c>
      <c r="B78" s="451" t="s">
        <v>138</v>
      </c>
      <c r="C78" s="461">
        <v>43922</v>
      </c>
      <c r="D78" s="465" t="s">
        <v>215</v>
      </c>
      <c r="H78" s="482"/>
      <c r="I78" s="481"/>
      <c r="J78" s="481"/>
      <c r="K78" s="481"/>
      <c r="L78" s="481"/>
      <c r="M78" s="481"/>
      <c r="N78" s="481"/>
      <c r="O78" s="481"/>
      <c r="P78" s="481"/>
      <c r="Q78" s="481"/>
      <c r="R78" s="481"/>
      <c r="S78" s="481"/>
      <c r="T78" s="481"/>
      <c r="U78" s="481"/>
      <c r="V78" s="481"/>
    </row>
    <row r="79" spans="1:22" ht="21" x14ac:dyDescent="0.2">
      <c r="A79" s="471" t="s">
        <v>146</v>
      </c>
      <c r="B79" s="451" t="s">
        <v>134</v>
      </c>
      <c r="C79" s="461">
        <v>43917</v>
      </c>
      <c r="D79" s="465" t="s">
        <v>215</v>
      </c>
      <c r="H79" s="482"/>
      <c r="I79" s="481"/>
      <c r="J79" s="481"/>
      <c r="K79" s="481"/>
      <c r="L79" s="481"/>
      <c r="M79" s="481"/>
      <c r="N79" s="481"/>
      <c r="O79" s="481"/>
      <c r="P79" s="481"/>
      <c r="Q79" s="481"/>
      <c r="R79" s="481"/>
      <c r="S79" s="481"/>
      <c r="T79" s="481"/>
      <c r="U79" s="481"/>
      <c r="V79" s="481"/>
    </row>
    <row r="80" spans="1:22" ht="21" x14ac:dyDescent="0.2">
      <c r="A80" s="471" t="s">
        <v>146</v>
      </c>
      <c r="B80" s="454" t="s">
        <v>127</v>
      </c>
      <c r="C80" s="461">
        <v>43913</v>
      </c>
      <c r="D80" s="464" t="s">
        <v>214</v>
      </c>
      <c r="H80" s="482"/>
      <c r="I80" s="481"/>
      <c r="J80" s="481"/>
      <c r="K80" s="481"/>
      <c r="L80" s="481"/>
      <c r="M80" s="481"/>
      <c r="N80" s="481"/>
      <c r="O80" s="481"/>
      <c r="P80" s="481"/>
      <c r="Q80" s="481"/>
      <c r="R80" s="481"/>
      <c r="S80" s="481"/>
      <c r="T80" s="481"/>
      <c r="U80" s="481"/>
      <c r="V80" s="481"/>
    </row>
    <row r="81" spans="1:22" ht="21" x14ac:dyDescent="0.2">
      <c r="A81" s="471" t="s">
        <v>146</v>
      </c>
      <c r="B81" s="454" t="s">
        <v>302</v>
      </c>
      <c r="C81" s="461">
        <v>43910</v>
      </c>
      <c r="D81" s="464" t="s">
        <v>301</v>
      </c>
      <c r="H81" s="482"/>
      <c r="I81" s="481"/>
      <c r="J81" s="481"/>
      <c r="K81" s="481"/>
      <c r="L81" s="481"/>
      <c r="M81" s="481"/>
      <c r="N81" s="481"/>
      <c r="O81" s="481"/>
      <c r="P81" s="481"/>
      <c r="Q81" s="481"/>
      <c r="R81" s="481"/>
      <c r="S81" s="481"/>
      <c r="T81" s="481"/>
      <c r="U81" s="481"/>
      <c r="V81" s="481"/>
    </row>
    <row r="82" spans="1:22" ht="21" x14ac:dyDescent="0.2">
      <c r="A82" s="471" t="s">
        <v>146</v>
      </c>
      <c r="B82" s="454" t="s">
        <v>309</v>
      </c>
      <c r="C82" s="461">
        <v>43897</v>
      </c>
      <c r="D82" s="464" t="s">
        <v>218</v>
      </c>
      <c r="H82" s="482"/>
      <c r="I82" s="481"/>
      <c r="J82" s="481"/>
      <c r="K82" s="481"/>
      <c r="L82" s="481"/>
      <c r="M82" s="481"/>
      <c r="N82" s="481"/>
      <c r="O82" s="481"/>
      <c r="P82" s="481"/>
      <c r="Q82" s="481"/>
      <c r="R82" s="481"/>
      <c r="S82" s="481"/>
      <c r="T82" s="481"/>
      <c r="U82" s="481"/>
      <c r="V82" s="481"/>
    </row>
    <row r="83" spans="1:22" ht="21" x14ac:dyDescent="0.2">
      <c r="A83" s="471" t="s">
        <v>146</v>
      </c>
      <c r="B83" s="454" t="s">
        <v>120</v>
      </c>
      <c r="C83" s="461">
        <v>43880</v>
      </c>
      <c r="D83" s="464" t="s">
        <v>208</v>
      </c>
      <c r="H83" s="482"/>
      <c r="I83" s="481"/>
      <c r="J83" s="481"/>
      <c r="K83" s="481"/>
      <c r="L83" s="481"/>
      <c r="M83" s="481"/>
      <c r="N83" s="481"/>
      <c r="O83" s="481"/>
      <c r="P83" s="481"/>
      <c r="Q83" s="481"/>
      <c r="R83" s="481"/>
      <c r="S83" s="481"/>
      <c r="T83" s="481"/>
      <c r="U83" s="481"/>
      <c r="V83" s="481"/>
    </row>
    <row r="84" spans="1:22" ht="21" x14ac:dyDescent="0.2">
      <c r="A84" s="471" t="s">
        <v>124</v>
      </c>
      <c r="B84" s="454" t="s">
        <v>145</v>
      </c>
      <c r="C84" s="461">
        <v>43922</v>
      </c>
      <c r="D84" s="464" t="s">
        <v>219</v>
      </c>
      <c r="H84" s="482"/>
      <c r="I84" s="481"/>
      <c r="J84" s="481"/>
      <c r="K84" s="481"/>
      <c r="L84" s="481"/>
      <c r="M84" s="481"/>
      <c r="N84" s="481"/>
      <c r="O84" s="481"/>
      <c r="P84" s="481"/>
      <c r="Q84" s="481"/>
      <c r="R84" s="481"/>
      <c r="S84" s="481"/>
      <c r="T84" s="481"/>
      <c r="U84" s="481"/>
      <c r="V84" s="481"/>
    </row>
    <row r="85" spans="1:22" ht="21" x14ac:dyDescent="0.2">
      <c r="A85" s="471" t="s">
        <v>124</v>
      </c>
      <c r="B85" s="454" t="s">
        <v>142</v>
      </c>
      <c r="C85" s="461">
        <v>43922</v>
      </c>
      <c r="D85" s="464" t="s">
        <v>222</v>
      </c>
      <c r="H85" s="482"/>
      <c r="I85" s="481"/>
      <c r="J85" s="481"/>
      <c r="K85" s="481"/>
      <c r="L85" s="481"/>
      <c r="M85" s="481"/>
      <c r="N85" s="481"/>
      <c r="O85" s="481"/>
      <c r="P85" s="481"/>
      <c r="Q85" s="481"/>
      <c r="R85" s="481"/>
      <c r="S85" s="481"/>
      <c r="T85" s="481"/>
      <c r="U85" s="481"/>
      <c r="V85" s="481"/>
    </row>
    <row r="86" spans="1:22" ht="21" x14ac:dyDescent="0.2">
      <c r="A86" s="471" t="s">
        <v>124</v>
      </c>
      <c r="B86" s="454" t="s">
        <v>135</v>
      </c>
      <c r="C86" s="461">
        <v>43919</v>
      </c>
      <c r="D86" s="464" t="s">
        <v>216</v>
      </c>
      <c r="H86" s="482"/>
      <c r="I86" s="481"/>
      <c r="J86" s="481"/>
      <c r="K86" s="481"/>
      <c r="L86" s="481"/>
      <c r="M86" s="481"/>
      <c r="N86" s="481"/>
      <c r="O86" s="481"/>
      <c r="P86" s="481"/>
      <c r="Q86" s="481"/>
      <c r="R86" s="481"/>
      <c r="S86" s="481"/>
      <c r="T86" s="481"/>
      <c r="U86" s="481"/>
      <c r="V86" s="481"/>
    </row>
    <row r="87" spans="1:22" ht="21" x14ac:dyDescent="0.2">
      <c r="A87" s="471" t="s">
        <v>124</v>
      </c>
      <c r="B87" s="455" t="s">
        <v>293</v>
      </c>
      <c r="C87" s="461">
        <v>43917</v>
      </c>
      <c r="D87" s="464" t="s">
        <v>294</v>
      </c>
      <c r="H87" s="482"/>
      <c r="I87" s="481"/>
      <c r="J87" s="481"/>
      <c r="K87" s="481"/>
      <c r="L87" s="481"/>
      <c r="M87" s="481"/>
      <c r="N87" s="481"/>
      <c r="O87" s="481"/>
      <c r="P87" s="481"/>
      <c r="Q87" s="481"/>
      <c r="R87" s="481"/>
      <c r="S87" s="481"/>
      <c r="T87" s="481"/>
      <c r="U87" s="481"/>
      <c r="V87" s="481"/>
    </row>
    <row r="88" spans="1:22" ht="21" x14ac:dyDescent="0.2">
      <c r="A88" s="471" t="s">
        <v>124</v>
      </c>
      <c r="B88" s="454" t="s">
        <v>298</v>
      </c>
      <c r="C88" s="461">
        <v>43913</v>
      </c>
      <c r="D88" s="464"/>
      <c r="H88" s="482"/>
      <c r="I88" s="481"/>
      <c r="J88" s="481"/>
      <c r="K88" s="481"/>
      <c r="L88" s="481"/>
      <c r="M88" s="481"/>
      <c r="N88" s="481"/>
      <c r="O88" s="481"/>
      <c r="P88" s="481"/>
      <c r="Q88" s="481"/>
      <c r="R88" s="481"/>
      <c r="S88" s="481"/>
      <c r="T88" s="481"/>
      <c r="U88" s="481"/>
      <c r="V88" s="481"/>
    </row>
    <row r="89" spans="1:22" ht="21" x14ac:dyDescent="0.2">
      <c r="A89" s="471" t="s">
        <v>124</v>
      </c>
      <c r="B89" s="454" t="s">
        <v>125</v>
      </c>
      <c r="C89" s="461">
        <v>43898</v>
      </c>
      <c r="D89" s="464" t="s">
        <v>212</v>
      </c>
      <c r="H89" s="482"/>
      <c r="I89" s="481"/>
      <c r="J89" s="481"/>
      <c r="K89" s="481"/>
      <c r="L89" s="481"/>
      <c r="M89" s="481"/>
      <c r="N89" s="481"/>
      <c r="O89" s="481"/>
      <c r="P89" s="481"/>
      <c r="Q89" s="481"/>
      <c r="R89" s="481"/>
      <c r="S89" s="481"/>
      <c r="T89" s="481"/>
      <c r="U89" s="481"/>
      <c r="V89" s="481"/>
    </row>
    <row r="90" spans="1:22" ht="21" x14ac:dyDescent="0.2">
      <c r="A90" s="471" t="s">
        <v>124</v>
      </c>
      <c r="B90" s="454" t="s">
        <v>123</v>
      </c>
      <c r="C90" s="461">
        <v>43895</v>
      </c>
      <c r="D90" s="464" t="s">
        <v>211</v>
      </c>
      <c r="H90" s="482"/>
      <c r="I90" s="481"/>
      <c r="J90" s="481"/>
      <c r="K90" s="481"/>
      <c r="L90" s="481"/>
      <c r="M90" s="481"/>
      <c r="N90" s="481"/>
      <c r="O90" s="481"/>
      <c r="P90" s="481"/>
      <c r="Q90" s="481"/>
      <c r="R90" s="481"/>
      <c r="S90" s="481"/>
      <c r="T90" s="481"/>
      <c r="U90" s="481"/>
      <c r="V90" s="481"/>
    </row>
    <row r="91" spans="1:22" ht="21" x14ac:dyDescent="0.2">
      <c r="A91" s="471" t="s">
        <v>124</v>
      </c>
      <c r="B91" s="454" t="s">
        <v>287</v>
      </c>
      <c r="C91" s="461"/>
      <c r="D91" s="465" t="s">
        <v>290</v>
      </c>
      <c r="H91" s="482"/>
      <c r="I91" s="481"/>
      <c r="J91" s="481"/>
      <c r="K91" s="481"/>
      <c r="L91" s="481"/>
      <c r="M91" s="481"/>
      <c r="N91" s="481"/>
      <c r="O91" s="481"/>
      <c r="P91" s="481"/>
      <c r="Q91" s="481"/>
      <c r="R91" s="481"/>
      <c r="S91" s="481"/>
      <c r="T91" s="481"/>
      <c r="U91" s="481"/>
      <c r="V91" s="481"/>
    </row>
    <row r="92" spans="1:22" ht="21" customHeight="1" x14ac:dyDescent="0.2">
      <c r="A92" s="471" t="s">
        <v>137</v>
      </c>
      <c r="B92" s="454" t="s">
        <v>297</v>
      </c>
      <c r="C92" s="461">
        <v>43928</v>
      </c>
      <c r="D92" s="464" t="s">
        <v>285</v>
      </c>
      <c r="H92" s="482"/>
      <c r="I92" s="481"/>
      <c r="J92" s="481"/>
      <c r="K92" s="481"/>
      <c r="L92" s="481"/>
      <c r="M92" s="481"/>
      <c r="N92" s="481"/>
      <c r="O92" s="481"/>
      <c r="P92" s="481"/>
      <c r="Q92" s="481"/>
      <c r="R92" s="481"/>
      <c r="S92" s="481"/>
      <c r="T92" s="481"/>
      <c r="U92" s="481"/>
      <c r="V92" s="481"/>
    </row>
    <row r="93" spans="1:22" ht="21" x14ac:dyDescent="0.2">
      <c r="A93" s="471" t="s">
        <v>137</v>
      </c>
      <c r="B93" s="454" t="s">
        <v>304</v>
      </c>
      <c r="C93" s="461">
        <v>43928</v>
      </c>
      <c r="D93" s="464" t="s">
        <v>305</v>
      </c>
      <c r="H93" s="449"/>
      <c r="I93" s="317"/>
    </row>
    <row r="94" spans="1:22" ht="21" x14ac:dyDescent="0.2">
      <c r="A94" s="471" t="s">
        <v>137</v>
      </c>
      <c r="B94" s="454" t="s">
        <v>306</v>
      </c>
      <c r="C94" s="461">
        <v>43918</v>
      </c>
      <c r="D94" s="464" t="s">
        <v>307</v>
      </c>
      <c r="H94" s="449"/>
      <c r="I94" s="317"/>
    </row>
    <row r="95" spans="1:22" ht="21.75" thickBot="1" x14ac:dyDescent="0.25">
      <c r="A95" s="474" t="s">
        <v>137</v>
      </c>
      <c r="B95" s="469" t="s">
        <v>121</v>
      </c>
      <c r="C95" s="462">
        <v>43882</v>
      </c>
      <c r="D95" s="470" t="s">
        <v>209</v>
      </c>
      <c r="H95" s="449"/>
      <c r="I95" s="317"/>
    </row>
    <row r="96" spans="1:22" ht="36.75" thickBot="1" x14ac:dyDescent="0.25">
      <c r="A96" s="669" t="s">
        <v>104</v>
      </c>
      <c r="B96" s="670"/>
      <c r="C96" s="665"/>
      <c r="D96" s="683"/>
      <c r="E96" s="449"/>
      <c r="F96" s="449"/>
      <c r="G96" s="449"/>
      <c r="H96" s="449"/>
      <c r="I96" s="317"/>
    </row>
    <row r="97" spans="1:9" ht="27" thickBot="1" x14ac:dyDescent="0.25">
      <c r="A97" s="667" t="s">
        <v>181</v>
      </c>
      <c r="B97" s="668" t="s">
        <v>108</v>
      </c>
      <c r="C97" s="679" t="s">
        <v>109</v>
      </c>
      <c r="D97" s="703"/>
      <c r="E97" s="449"/>
      <c r="F97" s="449"/>
      <c r="G97" s="449"/>
      <c r="H97" s="317"/>
      <c r="I97" s="317"/>
    </row>
    <row r="98" spans="1:9" ht="36" customHeight="1" x14ac:dyDescent="0.2">
      <c r="A98" s="485" t="s">
        <v>241</v>
      </c>
      <c r="B98" s="443" t="s">
        <v>242</v>
      </c>
      <c r="C98" s="684"/>
      <c r="D98" s="666"/>
      <c r="E98" s="449"/>
      <c r="F98" s="449"/>
      <c r="G98" s="449"/>
      <c r="H98" s="317"/>
      <c r="I98" s="317"/>
    </row>
    <row r="99" spans="1:9" ht="26.25" customHeight="1" x14ac:dyDescent="0.2">
      <c r="A99" s="444" t="s">
        <v>105</v>
      </c>
      <c r="B99" s="441" t="s">
        <v>189</v>
      </c>
      <c r="C99" s="684" t="s">
        <v>200</v>
      </c>
      <c r="D99" s="666"/>
      <c r="E99" s="449"/>
      <c r="F99" s="449"/>
      <c r="G99" s="449"/>
      <c r="H99" s="317"/>
      <c r="I99" s="317"/>
    </row>
    <row r="100" spans="1:9" ht="21" x14ac:dyDescent="0.2">
      <c r="A100" s="444" t="s">
        <v>132</v>
      </c>
      <c r="B100" s="441" t="s">
        <v>189</v>
      </c>
      <c r="C100" s="684" t="s">
        <v>200</v>
      </c>
      <c r="D100" s="666"/>
      <c r="E100" s="449"/>
      <c r="F100" s="449"/>
      <c r="G100" s="449"/>
      <c r="H100" s="317"/>
      <c r="I100" s="317"/>
    </row>
    <row r="101" spans="1:9" ht="21" x14ac:dyDescent="0.2">
      <c r="A101" s="444" t="s">
        <v>201</v>
      </c>
      <c r="B101" s="441"/>
      <c r="C101" s="684"/>
      <c r="D101" s="666"/>
      <c r="H101" s="317"/>
      <c r="I101" s="317"/>
    </row>
    <row r="102" spans="1:9" ht="21" x14ac:dyDescent="0.2">
      <c r="A102" s="433" t="s">
        <v>326</v>
      </c>
      <c r="B102" s="441" t="s">
        <v>327</v>
      </c>
      <c r="C102" s="684" t="s">
        <v>328</v>
      </c>
      <c r="D102" s="666"/>
      <c r="H102" s="317"/>
      <c r="I102" s="317"/>
    </row>
    <row r="103" spans="1:9" ht="21" x14ac:dyDescent="0.2">
      <c r="A103" s="486" t="s">
        <v>230</v>
      </c>
      <c r="B103" s="441"/>
      <c r="C103" s="684"/>
      <c r="D103" s="666"/>
      <c r="H103" s="317"/>
      <c r="I103" s="317"/>
    </row>
    <row r="104" spans="1:9" ht="21" x14ac:dyDescent="0.2">
      <c r="A104" s="444" t="s">
        <v>243</v>
      </c>
      <c r="B104" s="441" t="s">
        <v>244</v>
      </c>
      <c r="C104" s="684"/>
      <c r="D104" s="666"/>
    </row>
    <row r="105" spans="1:9" ht="21" x14ac:dyDescent="0.2">
      <c r="A105" s="487" t="s">
        <v>247</v>
      </c>
      <c r="B105" s="442"/>
      <c r="C105" s="684"/>
      <c r="D105" s="666"/>
    </row>
    <row r="106" spans="1:9" ht="21" x14ac:dyDescent="0.2">
      <c r="A106" s="488" t="s">
        <v>275</v>
      </c>
      <c r="B106" s="442" t="s">
        <v>276</v>
      </c>
      <c r="C106" s="684"/>
      <c r="D106" s="666"/>
    </row>
    <row r="107" spans="1:9" ht="21.75" thickBot="1" x14ac:dyDescent="0.25">
      <c r="A107" s="488" t="s">
        <v>277</v>
      </c>
      <c r="B107" s="671"/>
      <c r="C107" s="726"/>
      <c r="D107" s="727"/>
    </row>
    <row r="108" spans="1:9" ht="36.75" thickBot="1" x14ac:dyDescent="0.25">
      <c r="A108" s="672" t="s">
        <v>107</v>
      </c>
      <c r="B108" s="673"/>
      <c r="C108" s="673"/>
      <c r="D108" s="674"/>
    </row>
    <row r="109" spans="1:9" ht="27" thickBot="1" x14ac:dyDescent="0.25">
      <c r="A109" s="533" t="s">
        <v>234</v>
      </c>
      <c r="B109" s="534"/>
      <c r="C109" s="534"/>
      <c r="D109" s="535"/>
    </row>
    <row r="110" spans="1:9" ht="18.75" x14ac:dyDescent="0.2">
      <c r="A110" s="490" t="s">
        <v>225</v>
      </c>
      <c r="B110" s="446" t="s">
        <v>160</v>
      </c>
      <c r="C110" s="722" t="s">
        <v>241</v>
      </c>
      <c r="D110" s="723"/>
    </row>
    <row r="111" spans="1:9" ht="18.75" x14ac:dyDescent="0.2">
      <c r="A111" s="439" t="s">
        <v>186</v>
      </c>
      <c r="B111" s="440" t="s">
        <v>165</v>
      </c>
      <c r="C111" s="682" t="s">
        <v>243</v>
      </c>
      <c r="D111" s="704"/>
    </row>
    <row r="112" spans="1:9" ht="18.75" x14ac:dyDescent="0.2">
      <c r="A112" s="445" t="s">
        <v>171</v>
      </c>
      <c r="B112" s="440" t="s">
        <v>168</v>
      </c>
      <c r="C112" s="680"/>
      <c r="D112" s="675"/>
    </row>
    <row r="113" spans="1:4" ht="18.75" x14ac:dyDescent="0.2">
      <c r="A113" s="439" t="s">
        <v>161</v>
      </c>
      <c r="B113" s="440" t="s">
        <v>162</v>
      </c>
      <c r="C113" s="680"/>
      <c r="D113" s="675"/>
    </row>
    <row r="114" spans="1:4" ht="18.75" x14ac:dyDescent="0.2">
      <c r="A114" s="439" t="s">
        <v>167</v>
      </c>
      <c r="B114" s="440" t="s">
        <v>163</v>
      </c>
      <c r="C114" s="680"/>
      <c r="D114" s="675"/>
    </row>
    <row r="115" spans="1:4" ht="18.75" x14ac:dyDescent="0.2">
      <c r="A115" s="439" t="s">
        <v>188</v>
      </c>
      <c r="B115" s="440" t="s">
        <v>164</v>
      </c>
      <c r="C115" s="680"/>
      <c r="D115" s="675"/>
    </row>
    <row r="116" spans="1:4" ht="18.75" x14ac:dyDescent="0.2">
      <c r="A116" s="439" t="s">
        <v>166</v>
      </c>
      <c r="B116" s="440" t="s">
        <v>226</v>
      </c>
      <c r="C116" s="680"/>
      <c r="D116" s="675"/>
    </row>
    <row r="117" spans="1:4" ht="18.75" x14ac:dyDescent="0.2">
      <c r="A117" s="491" t="s">
        <v>237</v>
      </c>
      <c r="B117" s="437" t="s">
        <v>238</v>
      </c>
      <c r="C117" s="680"/>
      <c r="D117" s="675"/>
    </row>
    <row r="118" spans="1:4" ht="19.5" thickBot="1" x14ac:dyDescent="0.25">
      <c r="A118" s="724" t="s">
        <v>269</v>
      </c>
      <c r="B118" s="725" t="s">
        <v>270</v>
      </c>
      <c r="C118" s="707"/>
      <c r="D118" s="708"/>
    </row>
    <row r="119" spans="1:4" ht="12.75" customHeight="1" x14ac:dyDescent="0.2">
      <c r="A119" s="502" t="s">
        <v>314</v>
      </c>
      <c r="B119" s="503"/>
      <c r="C119" s="503"/>
      <c r="D119" s="504"/>
    </row>
    <row r="120" spans="1:4" ht="13.5" customHeight="1" thickBot="1" x14ac:dyDescent="0.25">
      <c r="A120" s="505"/>
      <c r="B120" s="506"/>
      <c r="C120" s="506"/>
      <c r="D120" s="507"/>
    </row>
    <row r="121" spans="1:4" ht="27" thickBot="1" x14ac:dyDescent="0.25">
      <c r="A121" s="731" t="s">
        <v>251</v>
      </c>
      <c r="B121" s="732" t="s">
        <v>110</v>
      </c>
      <c r="C121" s="531" t="s">
        <v>252</v>
      </c>
      <c r="D121" s="532"/>
    </row>
    <row r="122" spans="1:4" ht="18.75" x14ac:dyDescent="0.2">
      <c r="A122" s="728" t="s">
        <v>266</v>
      </c>
      <c r="B122" s="678">
        <v>43912</v>
      </c>
      <c r="C122" s="729" t="s">
        <v>272</v>
      </c>
      <c r="D122" s="730"/>
    </row>
    <row r="123" spans="1:4" ht="18.75" x14ac:dyDescent="0.2">
      <c r="A123" s="438" t="s">
        <v>264</v>
      </c>
      <c r="B123" s="677">
        <v>43915</v>
      </c>
      <c r="C123" s="681" t="s">
        <v>231</v>
      </c>
      <c r="D123" s="676"/>
    </row>
    <row r="124" spans="1:4" ht="18.75" x14ac:dyDescent="0.2">
      <c r="A124" s="466" t="s">
        <v>265</v>
      </c>
      <c r="B124" s="677">
        <v>43907</v>
      </c>
      <c r="C124" s="680" t="s">
        <v>229</v>
      </c>
      <c r="D124" s="675"/>
    </row>
    <row r="125" spans="1:4" ht="18.75" x14ac:dyDescent="0.2">
      <c r="A125" s="438" t="s">
        <v>267</v>
      </c>
      <c r="B125" s="677"/>
      <c r="C125" s="681"/>
      <c r="D125" s="676"/>
    </row>
    <row r="126" spans="1:4" ht="18.75" x14ac:dyDescent="0.2">
      <c r="A126" s="438" t="s">
        <v>271</v>
      </c>
      <c r="B126" s="677">
        <v>43915</v>
      </c>
      <c r="C126" s="681" t="s">
        <v>228</v>
      </c>
      <c r="D126" s="676"/>
    </row>
    <row r="127" spans="1:4" ht="18.75" x14ac:dyDescent="0.2">
      <c r="A127" s="467" t="s">
        <v>273</v>
      </c>
      <c r="B127" s="678">
        <v>43928</v>
      </c>
      <c r="C127" s="681" t="s">
        <v>274</v>
      </c>
      <c r="D127" s="676"/>
    </row>
    <row r="128" spans="1:4" ht="19.5" thickBot="1" x14ac:dyDescent="0.25">
      <c r="A128" s="705" t="s">
        <v>278</v>
      </c>
      <c r="B128" s="706">
        <v>43928</v>
      </c>
      <c r="C128" s="707" t="s">
        <v>279</v>
      </c>
      <c r="D128" s="708"/>
    </row>
  </sheetData>
  <sheetProtection selectLockedCells="1" sort="0" autoFilter="0" pivotTables="0"/>
  <autoFilter ref="A40:D40" xr:uid="{72423954-8AFA-41D5-B00F-9CE3BA66CD43}"/>
  <mergeCells count="59">
    <mergeCell ref="C116:D116"/>
    <mergeCell ref="C117:D117"/>
    <mergeCell ref="C118:D118"/>
    <mergeCell ref="C121:D121"/>
    <mergeCell ref="A109:D109"/>
    <mergeCell ref="C112:D112"/>
    <mergeCell ref="A108:D108"/>
    <mergeCell ref="A119:D120"/>
    <mergeCell ref="C128:D128"/>
    <mergeCell ref="C127:D127"/>
    <mergeCell ref="C126:D126"/>
    <mergeCell ref="C125:D125"/>
    <mergeCell ref="C124:D124"/>
    <mergeCell ref="C123:D123"/>
    <mergeCell ref="C122:D122"/>
    <mergeCell ref="C110:D110"/>
    <mergeCell ref="C111:D111"/>
    <mergeCell ref="C113:D113"/>
    <mergeCell ref="C114:D114"/>
    <mergeCell ref="C115:D115"/>
    <mergeCell ref="C21:D21"/>
    <mergeCell ref="A39:D39"/>
    <mergeCell ref="C107:D107"/>
    <mergeCell ref="C106:D106"/>
    <mergeCell ref="C105:D105"/>
    <mergeCell ref="C104:D104"/>
    <mergeCell ref="C103:D103"/>
    <mergeCell ref="C102:D102"/>
    <mergeCell ref="C101:D101"/>
    <mergeCell ref="C100:D100"/>
    <mergeCell ref="C99:D99"/>
    <mergeCell ref="C98:D98"/>
    <mergeCell ref="C38:D38"/>
    <mergeCell ref="A10:D16"/>
    <mergeCell ref="C17:D17"/>
    <mergeCell ref="C18:D18"/>
    <mergeCell ref="C19:D19"/>
    <mergeCell ref="C20:D20"/>
    <mergeCell ref="A96:D96"/>
    <mergeCell ref="C97:D97"/>
    <mergeCell ref="C37:D37"/>
    <mergeCell ref="A27:D27"/>
    <mergeCell ref="B25:D25"/>
    <mergeCell ref="B26:D26"/>
    <mergeCell ref="B23:D23"/>
    <mergeCell ref="A1:C9"/>
    <mergeCell ref="D6:D7"/>
    <mergeCell ref="D1:D5"/>
    <mergeCell ref="C34:D34"/>
    <mergeCell ref="C35:D35"/>
    <mergeCell ref="C36:D36"/>
    <mergeCell ref="C33:D33"/>
    <mergeCell ref="C32:D32"/>
    <mergeCell ref="B22:D22"/>
    <mergeCell ref="B24:D24"/>
    <mergeCell ref="C31:D31"/>
    <mergeCell ref="C30:D30"/>
    <mergeCell ref="C29:D29"/>
    <mergeCell ref="C28:D28"/>
  </mergeCells>
  <hyperlinks>
    <hyperlink ref="B50" r:id="rId1" xr:uid="{38EB4671-EFD9-4FAB-8AC4-A4C0C6D09965}"/>
    <hyperlink ref="B73" r:id="rId2" xr:uid="{95E752F6-99B2-45FE-BAFD-A276F78A700C}"/>
    <hyperlink ref="B95" r:id="rId3" xr:uid="{22D71CA3-A07C-4FE0-89EE-77765E75477E}"/>
    <hyperlink ref="B83" r:id="rId4" xr:uid="{C522D7FA-FD0A-4EEA-BCBD-9FB5E414B967}"/>
    <hyperlink ref="B90" r:id="rId5" xr:uid="{F3F46AD3-F27C-43D1-B1DD-92A09997E4AD}"/>
    <hyperlink ref="B89" r:id="rId6" xr:uid="{3DF49530-F6C0-4CE6-BF6C-CB964E9E0CEC}"/>
    <hyperlink ref="B80" r:id="rId7" xr:uid="{B6380F6F-772F-42B5-91F9-AA452E0493BE}"/>
    <hyperlink ref="B46" r:id="rId8" xr:uid="{7DAB902D-49BB-4ECA-9C2E-F7FCB4B84B0D}"/>
    <hyperlink ref="B86" r:id="rId9" xr:uid="{3CB64723-F50B-4205-8F0D-5EF517F21702}"/>
    <hyperlink ref="B44" r:id="rId10" xr:uid="{10705F37-E62C-4F9D-8220-16ABCAB5DB92}"/>
    <hyperlink ref="B51" r:id="rId11" xr:uid="{06B0CCD3-4E02-4D77-9DAF-21CD715BAC02}"/>
    <hyperlink ref="B52" r:id="rId12" xr:uid="{D6E28C34-4E44-4AE0-9DB9-1EF72FC162DA}"/>
    <hyperlink ref="B84" r:id="rId13" xr:uid="{355DE4C0-0C09-491A-BE12-B4DC52848159}"/>
    <hyperlink ref="B85" r:id="rId14" xr:uid="{7A94881B-971A-438B-9E1E-90ED5803783C}"/>
    <hyperlink ref="B74" r:id="rId15" xr:uid="{12C2F6EB-53A5-4482-AC77-273663DB9722}"/>
    <hyperlink ref="A100" r:id="rId16" xr:uid="{4BAEDB60-0A36-4C58-9FC2-2D2C075DF6CD}"/>
    <hyperlink ref="A99" r:id="rId17" xr:uid="{2E868B8C-2966-4463-BC79-1F7968B0D415}"/>
    <hyperlink ref="A30" r:id="rId18" location="/bda7594740fd40299423467b48e9ecf6" display="Johns Hopkins CSSE Dashboard" xr:uid="{897CCEF9-9790-4CAA-8F9B-BA7C6EA923CF}"/>
    <hyperlink ref="A31" r:id="rId19" xr:uid="{C72648EF-9F1F-4020-9486-597118F1C5C7}"/>
    <hyperlink ref="A32" r:id="rId20" xr:uid="{5D675281-F620-409A-A6A6-602E2B370BE8}"/>
    <hyperlink ref="A34" r:id="rId21" location="feature-8" xr:uid="{783CD224-25CB-40FE-94EF-B99F16E2C842}"/>
    <hyperlink ref="A35" r:id="rId22" xr:uid="{0E1886EB-1EB1-48CB-AC91-A4E435B55BF5}"/>
    <hyperlink ref="A33" r:id="rId23" xr:uid="{19C54731-0639-4AF0-B43C-236D0DE24AED}"/>
    <hyperlink ref="A101" r:id="rId24" xr:uid="{AAA2E275-A7C8-41CD-9B2F-AB8F9B85A635}"/>
    <hyperlink ref="A111" r:id="rId25" xr:uid="{E4C8B643-6D17-4056-92FE-9A2D38378EE1}"/>
    <hyperlink ref="A110" r:id="rId26" xr:uid="{932532AF-0DDC-45EC-AE93-7DA6FAA2C4CB}"/>
    <hyperlink ref="A112" r:id="rId27" xr:uid="{3CA867FA-4291-4E2F-B5A1-49830F895469}"/>
    <hyperlink ref="A113" r:id="rId28" xr:uid="{A27D2651-4439-435D-9625-AF29D22A4BD3}"/>
    <hyperlink ref="A114" r:id="rId29" xr:uid="{26AF10DA-8863-452F-B058-36C41D191C18}"/>
    <hyperlink ref="A115" r:id="rId30" xr:uid="{2F8CF1AC-EB74-4F78-B1E1-4094843AF346}"/>
    <hyperlink ref="A116" r:id="rId31" xr:uid="{4BCF4A7E-70B7-4FBA-9ECD-461C9B1FB354}"/>
    <hyperlink ref="A38" r:id="rId32" xr:uid="{C0C25560-CB1D-4517-8C7A-DEA7A736A4E8}"/>
    <hyperlink ref="A103" r:id="rId33" xr:uid="{BF16F9D9-F113-4A8E-BAAE-883A25502B46}"/>
    <hyperlink ref="B110" r:id="rId34" xr:uid="{5089FE99-9713-4679-9EC3-9CFD0A9DC19F}"/>
    <hyperlink ref="B111" r:id="rId35" xr:uid="{54FAD12C-E4F2-4B0F-9540-316DA01F06E3}"/>
    <hyperlink ref="B112" r:id="rId36" xr:uid="{A68590C0-0A03-4A7D-B5B2-1898EE7C52BC}"/>
    <hyperlink ref="B113" r:id="rId37" xr:uid="{6BAE52E6-FF6E-4719-91A3-8757AE1B5962}"/>
    <hyperlink ref="B115" r:id="rId38" xr:uid="{4EAF8F7A-5C3D-45C3-A4EA-E96BCC57E92C}"/>
    <hyperlink ref="B114" r:id="rId39" xr:uid="{38ECDD6E-E7BB-4742-B79C-495373D129E4}"/>
    <hyperlink ref="B116" r:id="rId40" xr:uid="{C7BE6582-BFD5-4E39-AEB5-BD4422D0547C}"/>
    <hyperlink ref="A36" r:id="rId41" xr:uid="{0E9DA94F-32BF-4882-A873-84B0D4125249}"/>
    <hyperlink ref="A117" r:id="rId42" xr:uid="{4034AA88-5759-4C6E-A49C-345FF2074B0E}"/>
    <hyperlink ref="A98" r:id="rId43" xr:uid="{A8D59FFD-D42D-4321-A370-BBF71DE941EA}"/>
    <hyperlink ref="C110" r:id="rId44" xr:uid="{8A944768-B8BF-4605-9AAA-FC097A7C369B}"/>
    <hyperlink ref="A104" r:id="rId45" xr:uid="{35C71327-5E42-4092-8209-A7AAC7845C15}"/>
    <hyperlink ref="C111" r:id="rId46" xr:uid="{71FDD2B8-329A-42A8-85EC-87383CC5DA3B}"/>
    <hyperlink ref="A29" r:id="rId47" xr:uid="{08D06CD0-8594-407A-B29D-53AEC5247127}"/>
    <hyperlink ref="A105" r:id="rId48" xr:uid="{7F2524C4-CCC1-4788-961F-EC25348028D5}"/>
    <hyperlink ref="A37" r:id="rId49" xr:uid="{02631A4E-90F3-496C-B41B-A08BCC41E7F9}"/>
    <hyperlink ref="B45" r:id="rId50" display="&quot;An Early Dose of Reality&quot;" xr:uid="{E4A1BA1D-190A-4FDD-9546-6835E12FECD7}"/>
    <hyperlink ref="A118" r:id="rId51" xr:uid="{A9E25573-4B79-4AF4-B755-5074EC8317A4}"/>
    <hyperlink ref="A106" r:id="rId52" xr:uid="{00C065DA-B760-4BB7-8023-634883F01014}"/>
    <hyperlink ref="A107" r:id="rId53" xr:uid="{B04834FB-51C8-489E-8247-0030EDE9A8B9}"/>
    <hyperlink ref="B53" r:id="rId54" xr:uid="{003F6774-EA30-4AE1-839E-6A5037567160}"/>
    <hyperlink ref="B76" r:id="rId55" xr:uid="{32C7D2FC-8F5F-4B5C-AEA8-2A4F3FFE6922}"/>
    <hyperlink ref="B72" r:id="rId56" xr:uid="{CF32DAC7-A61E-4EEB-A470-A73B6C69AFC9}"/>
    <hyperlink ref="B91" r:id="rId57" xr:uid="{0DCC9E4A-3E5D-4364-ABA5-5D8FAD89F300}"/>
    <hyperlink ref="B48" r:id="rId58" xr:uid="{C164B403-9ACB-4B5E-85E8-54DE9C802C90}"/>
    <hyperlink ref="B49" r:id="rId59" xr:uid="{968B0E60-D5FC-4187-986E-8C308F88085A}"/>
    <hyperlink ref="B87" r:id="rId60" xr:uid="{B266511A-9DA8-4645-AC1A-11D4093D7117}"/>
    <hyperlink ref="B92" r:id="rId61" xr:uid="{9145F375-6E1B-4704-9B2F-405E4F76628B}"/>
    <hyperlink ref="B88" r:id="rId62" xr:uid="{9F445DB5-9838-4D25-86AA-19E505DF7BEC}"/>
    <hyperlink ref="B75" r:id="rId63" xr:uid="{65060FD9-CF33-48D0-9BB2-3157E308A757}"/>
    <hyperlink ref="B81" r:id="rId64" xr:uid="{3B7E0B5E-410C-4F7A-8BE9-A40466D441F7}"/>
    <hyperlink ref="B54" r:id="rId65" xr:uid="{4001E10C-B0D6-45D5-BF69-6B2FEF2EDC0C}"/>
    <hyperlink ref="B93" r:id="rId66" xr:uid="{7767B439-C5E8-41BD-A185-3F90E3091E21}"/>
    <hyperlink ref="B55" r:id="rId67" xr:uid="{26B53757-9F96-4371-95EF-9496AB78D600}"/>
    <hyperlink ref="B94" r:id="rId68" xr:uid="{DE9AF724-07B5-4AB1-B228-8B1FDA26B061}"/>
    <hyperlink ref="B82" r:id="rId69" xr:uid="{5A70E3E4-7470-41BC-B5D5-1D70B3AE2F59}"/>
    <hyperlink ref="A18:A21" r:id="rId70" location="/bda7594740fd40299423467b48e9ecf6" display="Global Cx" xr:uid="{8C5BE8E1-A23D-4A04-AC2B-5A1E6BAC6BC5}"/>
    <hyperlink ref="C18" r:id="rId71" location="/ed483ecd702b4298ab01e8b9cafc8b83" xr:uid="{69E70B96-FD3A-43E1-A201-43BC054F3D57}"/>
    <hyperlink ref="A18:A20" r:id="rId72" location="/bda7594740fd40299423467b48e9ecf6" display="Global Cx" xr:uid="{AB36F4B6-EF9C-4BAB-8D64-23AB3D5A2C79}"/>
    <hyperlink ref="B26" r:id="rId73" display="The Journal of the American College of Cardiology  has a free public page with 30+ articles on COVID &amp; Cardio conditions" xr:uid="{90A069E7-10CD-4570-A954-8CFA12DBCE91}"/>
    <hyperlink ref="B25" r:id="rId74" location="/ed483ecd702b4298ab01e8b9cafc8b83" display="Texas COVID Dashboard" xr:uid="{754635A2-F4ED-4EE0-8DF6-9EF9A60A4842}"/>
    <hyperlink ref="A122" r:id="rId75" display="&quot;An Early Dose of Reality&quot;" xr:uid="{256B4221-90CD-47BC-B067-D3B9FFC29984}"/>
    <hyperlink ref="A123" r:id="rId76" display="Adjusted CFR (Bayesian)" xr:uid="{CBB851EC-11F3-4A80-94FB-7626DEAAF299}"/>
    <hyperlink ref="A124" r:id="rId77" display="Lockdown Tracker" xr:uid="{7E5637EB-37E2-4B27-8E7B-F607124528C5}"/>
    <hyperlink ref="A125" r:id="rId78" display="Effects of lockdowns of different lengths" xr:uid="{2F9FCC51-F4D5-424F-A749-BC6E5350B122}"/>
    <hyperlink ref="A126" r:id="rId79" display="The Use of Therapeutic Plasma Exchange in COVID Treatment&quot;" xr:uid="{10C50CC7-0A2D-4083-A0C6-FADAF7D66434}"/>
    <hyperlink ref="A127" r:id="rId80" display="&quot;EU Recommendations for Testing Strategies&quot;" xr:uid="{91F1F4C8-1C6C-4945-9D01-04A956BF07D3}"/>
    <hyperlink ref="A128" r:id="rId81" display="&quot;Lymphopenia predicts disease severity of COVID-19: A Descriptive and Predictive Study&quot;" xr:uid="{86DAB43C-1B7C-4953-A50A-F1386784811A}"/>
    <hyperlink ref="A102" r:id="rId82" xr:uid="{F7BC9E78-E464-4FA8-BE7C-06DAF10A66AE}"/>
  </hyperlinks>
  <pageMargins left="0.7" right="0.7" top="0.75" bottom="0.75" header="0.3" footer="0.3"/>
  <pageSetup scale="50" orientation="landscape" r:id="rId83"/>
  <drawing r:id="rId8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0A6F4-46F0-4400-8F4F-7F0EB124902E}">
  <sheetPr>
    <tabColor theme="8"/>
  </sheetPr>
  <dimension ref="A1:DW67"/>
  <sheetViews>
    <sheetView zoomScale="56" zoomScaleNormal="400" workbookViewId="0">
      <pane ySplit="3" topLeftCell="A6" activePane="bottomLeft" state="frozen"/>
      <selection activeCell="F2" sqref="F2"/>
      <selection pane="bottomLeft" activeCell="BJ57" sqref="BJ57"/>
    </sheetView>
  </sheetViews>
  <sheetFormatPr defaultRowHeight="14.25" x14ac:dyDescent="0.2"/>
  <cols>
    <col min="1" max="1" width="43.28515625" style="14" customWidth="1"/>
    <col min="2" max="2" width="15.5703125" style="2" bestFit="1" customWidth="1"/>
    <col min="3" max="3" width="12.140625" style="2" customWidth="1"/>
    <col min="4" max="4" width="15" bestFit="1" customWidth="1"/>
    <col min="5" max="5" width="10.42578125" style="33" customWidth="1"/>
    <col min="6" max="6" width="7.7109375" style="33" bestFit="1" customWidth="1"/>
    <col min="7" max="7" width="12.140625" style="33" customWidth="1"/>
    <col min="8" max="8" width="7.85546875" style="33" bestFit="1" customWidth="1"/>
    <col min="9" max="9" width="14.28515625" style="33" customWidth="1"/>
    <col min="10" max="10" width="19.85546875" style="33" customWidth="1"/>
    <col min="11" max="39" width="6.28515625" style="14" hidden="1" customWidth="1"/>
    <col min="40" max="58" width="6.85546875" style="14" hidden="1" customWidth="1"/>
    <col min="59" max="65" width="7.42578125" style="14" customWidth="1"/>
    <col min="66" max="73" width="8" style="14" customWidth="1"/>
    <col min="74" max="81" width="9" style="14" customWidth="1"/>
    <col min="82" max="87" width="9.5703125" style="14" customWidth="1"/>
    <col min="88" max="100" width="6.5703125" style="14" customWidth="1"/>
    <col min="101" max="103" width="6.5703125" style="14" hidden="1" customWidth="1"/>
    <col min="104" max="126" width="6.42578125" style="14" hidden="1" customWidth="1"/>
    <col min="127" max="127" width="19.42578125" style="33" bestFit="1" customWidth="1"/>
    <col min="128" max="16384" width="9.140625" style="14"/>
  </cols>
  <sheetData>
    <row r="1" spans="1:127" ht="18.75" customHeight="1" x14ac:dyDescent="0.2">
      <c r="A1" s="536"/>
      <c r="B1" s="599" t="s">
        <v>178</v>
      </c>
      <c r="C1" s="600"/>
      <c r="D1" s="601"/>
      <c r="E1" s="593" t="s">
        <v>91</v>
      </c>
      <c r="F1" s="594"/>
      <c r="G1" s="594"/>
      <c r="H1" s="594"/>
      <c r="I1" s="595"/>
      <c r="J1" s="573" t="s">
        <v>96</v>
      </c>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605" t="s">
        <v>203</v>
      </c>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7"/>
      <c r="CJ1" s="566" t="s">
        <v>84</v>
      </c>
      <c r="CK1" s="567"/>
      <c r="CL1" s="567"/>
      <c r="CM1" s="567"/>
      <c r="CN1" s="567"/>
      <c r="CO1" s="567"/>
      <c r="CP1" s="567"/>
      <c r="CQ1" s="567"/>
      <c r="CR1" s="567"/>
      <c r="CS1" s="567"/>
      <c r="CT1" s="567"/>
      <c r="CU1" s="567"/>
      <c r="CV1" s="567"/>
      <c r="CW1" s="567"/>
      <c r="CX1" s="567"/>
      <c r="CY1" s="567"/>
      <c r="CZ1" s="567"/>
      <c r="DA1" s="567"/>
      <c r="DB1" s="567"/>
      <c r="DC1" s="567"/>
      <c r="DD1" s="567"/>
      <c r="DE1" s="567"/>
      <c r="DF1" s="568"/>
      <c r="DG1" s="177"/>
      <c r="DH1" s="177"/>
      <c r="DI1" s="177"/>
      <c r="DJ1" s="177"/>
      <c r="DK1" s="177"/>
      <c r="DL1" s="177"/>
      <c r="DM1" s="177"/>
      <c r="DN1" s="177"/>
      <c r="DO1" s="177"/>
      <c r="DP1" s="177"/>
      <c r="DQ1" s="177"/>
      <c r="DR1" s="177"/>
      <c r="DS1" s="177"/>
      <c r="DT1" s="177"/>
      <c r="DU1" s="177"/>
      <c r="DV1" s="177"/>
      <c r="DW1" s="575"/>
    </row>
    <row r="2" spans="1:127" ht="34.5" customHeight="1" thickBot="1" x14ac:dyDescent="0.25">
      <c r="A2" s="537"/>
      <c r="B2" s="602"/>
      <c r="C2" s="603"/>
      <c r="D2" s="604"/>
      <c r="E2" s="596"/>
      <c r="F2" s="597"/>
      <c r="G2" s="597"/>
      <c r="H2" s="597"/>
      <c r="I2" s="598"/>
      <c r="J2" s="574"/>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608"/>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10"/>
      <c r="CJ2" s="569"/>
      <c r="CK2" s="570"/>
      <c r="CL2" s="570"/>
      <c r="CM2" s="570"/>
      <c r="CN2" s="570"/>
      <c r="CO2" s="570"/>
      <c r="CP2" s="570"/>
      <c r="CQ2" s="570"/>
      <c r="CR2" s="570"/>
      <c r="CS2" s="570"/>
      <c r="CT2" s="570"/>
      <c r="CU2" s="570"/>
      <c r="CV2" s="570"/>
      <c r="CW2" s="570"/>
      <c r="CX2" s="570"/>
      <c r="CY2" s="570"/>
      <c r="CZ2" s="570"/>
      <c r="DA2" s="570"/>
      <c r="DB2" s="570"/>
      <c r="DC2" s="570"/>
      <c r="DD2" s="570"/>
      <c r="DE2" s="570"/>
      <c r="DF2" s="571"/>
      <c r="DG2" s="179"/>
      <c r="DH2" s="179"/>
      <c r="DI2" s="179"/>
      <c r="DJ2" s="179"/>
      <c r="DK2" s="179"/>
      <c r="DL2" s="179"/>
      <c r="DM2" s="179"/>
      <c r="DN2" s="179"/>
      <c r="DO2" s="179"/>
      <c r="DP2" s="179"/>
      <c r="DQ2" s="179"/>
      <c r="DR2" s="179"/>
      <c r="DS2" s="179"/>
      <c r="DT2" s="179"/>
      <c r="DU2" s="179"/>
      <c r="DV2" s="179"/>
      <c r="DW2" s="576"/>
    </row>
    <row r="3" spans="1:127" s="37" customFormat="1" ht="46.5" customHeight="1" thickBot="1" x14ac:dyDescent="0.95">
      <c r="A3" s="538"/>
      <c r="B3" s="287" t="s">
        <v>93</v>
      </c>
      <c r="C3" s="288" t="s">
        <v>94</v>
      </c>
      <c r="D3" s="289" t="s">
        <v>95</v>
      </c>
      <c r="E3" s="395" t="s">
        <v>66</v>
      </c>
      <c r="F3" s="310" t="s">
        <v>68</v>
      </c>
      <c r="G3" s="311" t="s">
        <v>205</v>
      </c>
      <c r="H3" s="402" t="s">
        <v>69</v>
      </c>
      <c r="I3" s="410" t="s">
        <v>72</v>
      </c>
      <c r="J3" s="265" t="s">
        <v>0</v>
      </c>
      <c r="K3" s="148">
        <v>43852</v>
      </c>
      <c r="L3" s="148">
        <v>43853</v>
      </c>
      <c r="M3" s="148">
        <v>43854</v>
      </c>
      <c r="N3" s="148">
        <v>43855</v>
      </c>
      <c r="O3" s="148">
        <v>43856</v>
      </c>
      <c r="P3" s="148">
        <v>43857</v>
      </c>
      <c r="Q3" s="148">
        <v>43858</v>
      </c>
      <c r="R3" s="148">
        <v>43859</v>
      </c>
      <c r="S3" s="148">
        <v>43860</v>
      </c>
      <c r="T3" s="148">
        <v>43861</v>
      </c>
      <c r="U3" s="148">
        <v>43862</v>
      </c>
      <c r="V3" s="148">
        <v>43863</v>
      </c>
      <c r="W3" s="148">
        <v>43864</v>
      </c>
      <c r="X3" s="148">
        <v>43865</v>
      </c>
      <c r="Y3" s="148">
        <v>43866</v>
      </c>
      <c r="Z3" s="148">
        <v>43867</v>
      </c>
      <c r="AA3" s="148">
        <v>43868</v>
      </c>
      <c r="AB3" s="148">
        <v>43869</v>
      </c>
      <c r="AC3" s="148">
        <v>43870</v>
      </c>
      <c r="AD3" s="148">
        <v>43871</v>
      </c>
      <c r="AE3" s="148">
        <v>43872</v>
      </c>
      <c r="AF3" s="148">
        <v>43873</v>
      </c>
      <c r="AG3" s="148">
        <v>43874</v>
      </c>
      <c r="AH3" s="148">
        <v>43875</v>
      </c>
      <c r="AI3" s="148">
        <v>43876</v>
      </c>
      <c r="AJ3" s="148">
        <v>43877</v>
      </c>
      <c r="AK3" s="148">
        <v>43878</v>
      </c>
      <c r="AL3" s="148">
        <v>43879</v>
      </c>
      <c r="AM3" s="148">
        <v>43880</v>
      </c>
      <c r="AN3" s="148">
        <v>43881</v>
      </c>
      <c r="AO3" s="148">
        <v>43882</v>
      </c>
      <c r="AP3" s="148">
        <v>43883</v>
      </c>
      <c r="AQ3" s="148">
        <v>43884</v>
      </c>
      <c r="AR3" s="148">
        <v>43885</v>
      </c>
      <c r="AS3" s="148">
        <v>43886</v>
      </c>
      <c r="AT3" s="148">
        <v>43887</v>
      </c>
      <c r="AU3" s="148">
        <v>43888</v>
      </c>
      <c r="AV3" s="148">
        <v>43889</v>
      </c>
      <c r="AW3" s="148">
        <v>43890</v>
      </c>
      <c r="AX3" s="148">
        <v>43891</v>
      </c>
      <c r="AY3" s="148">
        <v>43892</v>
      </c>
      <c r="AZ3" s="148">
        <v>43893</v>
      </c>
      <c r="BA3" s="148">
        <v>43894</v>
      </c>
      <c r="BB3" s="148">
        <v>43895</v>
      </c>
      <c r="BC3" s="148">
        <v>43896</v>
      </c>
      <c r="BD3" s="148">
        <v>43897</v>
      </c>
      <c r="BE3" s="148">
        <v>43898</v>
      </c>
      <c r="BF3" s="148">
        <v>43899</v>
      </c>
      <c r="BG3" s="147">
        <v>43900</v>
      </c>
      <c r="BH3" s="148">
        <v>43901</v>
      </c>
      <c r="BI3" s="148">
        <v>43902</v>
      </c>
      <c r="BJ3" s="148">
        <v>43903</v>
      </c>
      <c r="BK3" s="148">
        <v>43904</v>
      </c>
      <c r="BL3" s="148">
        <v>43905</v>
      </c>
      <c r="BM3" s="148">
        <v>43906</v>
      </c>
      <c r="BN3" s="148">
        <v>43907</v>
      </c>
      <c r="BO3" s="148">
        <v>43908</v>
      </c>
      <c r="BP3" s="148">
        <v>43909</v>
      </c>
      <c r="BQ3" s="148">
        <v>43910</v>
      </c>
      <c r="BR3" s="148">
        <v>43911</v>
      </c>
      <c r="BS3" s="148">
        <v>43912</v>
      </c>
      <c r="BT3" s="148">
        <v>43913</v>
      </c>
      <c r="BU3" s="148">
        <v>43914</v>
      </c>
      <c r="BV3" s="148">
        <v>43915</v>
      </c>
      <c r="BW3" s="148">
        <v>43916</v>
      </c>
      <c r="BX3" s="148">
        <v>43917</v>
      </c>
      <c r="BY3" s="148">
        <v>43918</v>
      </c>
      <c r="BZ3" s="148">
        <v>43919</v>
      </c>
      <c r="CA3" s="148">
        <v>43920</v>
      </c>
      <c r="CB3" s="148">
        <v>43921</v>
      </c>
      <c r="CC3" s="148">
        <v>43922</v>
      </c>
      <c r="CD3" s="148">
        <v>43923</v>
      </c>
      <c r="CE3" s="148">
        <v>43924</v>
      </c>
      <c r="CF3" s="148">
        <v>43925</v>
      </c>
      <c r="CG3" s="148">
        <v>43926</v>
      </c>
      <c r="CH3" s="148">
        <v>43927</v>
      </c>
      <c r="CI3" s="148">
        <v>43928</v>
      </c>
      <c r="CJ3" s="148">
        <v>43929</v>
      </c>
      <c r="CK3" s="148">
        <v>43930</v>
      </c>
      <c r="CL3" s="148">
        <v>43931</v>
      </c>
      <c r="CM3" s="148">
        <v>43932</v>
      </c>
      <c r="CN3" s="148">
        <v>43933</v>
      </c>
      <c r="CO3" s="149">
        <v>43934</v>
      </c>
      <c r="CP3" s="393">
        <v>43935</v>
      </c>
      <c r="CQ3" s="373">
        <v>43936</v>
      </c>
      <c r="CR3" s="373">
        <v>43937</v>
      </c>
      <c r="CS3" s="373">
        <v>43938</v>
      </c>
      <c r="CT3" s="374">
        <v>43939</v>
      </c>
      <c r="CU3" s="148">
        <v>43940</v>
      </c>
      <c r="CV3" s="148">
        <v>43941</v>
      </c>
      <c r="CW3" s="148">
        <v>43942</v>
      </c>
      <c r="CX3" s="148">
        <v>43943</v>
      </c>
      <c r="CY3" s="148">
        <v>43944</v>
      </c>
      <c r="CZ3" s="148">
        <v>43945</v>
      </c>
      <c r="DA3" s="148">
        <v>43946</v>
      </c>
      <c r="DB3" s="148">
        <v>43947</v>
      </c>
      <c r="DC3" s="148">
        <v>43948</v>
      </c>
      <c r="DD3" s="148">
        <v>43949</v>
      </c>
      <c r="DE3" s="148">
        <v>43950</v>
      </c>
      <c r="DF3" s="148">
        <v>43951</v>
      </c>
      <c r="DG3" s="148">
        <v>43952</v>
      </c>
      <c r="DH3" s="148">
        <v>43953</v>
      </c>
      <c r="DI3" s="148">
        <v>43954</v>
      </c>
      <c r="DJ3" s="148">
        <v>43955</v>
      </c>
      <c r="DK3" s="148">
        <v>43956</v>
      </c>
      <c r="DL3" s="148">
        <v>43957</v>
      </c>
      <c r="DM3" s="148">
        <v>43958</v>
      </c>
      <c r="DN3" s="148">
        <v>43959</v>
      </c>
      <c r="DO3" s="148">
        <v>43960</v>
      </c>
      <c r="DP3" s="148">
        <v>43961</v>
      </c>
      <c r="DQ3" s="148">
        <v>43962</v>
      </c>
      <c r="DR3" s="148">
        <v>43963</v>
      </c>
      <c r="DS3" s="148">
        <v>43964</v>
      </c>
      <c r="DT3" s="148">
        <v>43965</v>
      </c>
      <c r="DU3" s="148">
        <v>43966</v>
      </c>
      <c r="DV3" s="148">
        <v>43967</v>
      </c>
      <c r="DW3" s="292" t="s">
        <v>0</v>
      </c>
    </row>
    <row r="4" spans="1:127" ht="18" customHeight="1" x14ac:dyDescent="0.2">
      <c r="A4" s="539" t="s">
        <v>176</v>
      </c>
      <c r="B4" s="577" t="s">
        <v>202</v>
      </c>
      <c r="C4" s="578"/>
      <c r="D4" s="579"/>
      <c r="E4" s="312">
        <v>43893</v>
      </c>
      <c r="F4" s="399">
        <v>43908</v>
      </c>
      <c r="G4" s="396">
        <v>15</v>
      </c>
      <c r="H4" s="403">
        <v>43931</v>
      </c>
      <c r="I4" s="411">
        <f>H4+21</f>
        <v>43952</v>
      </c>
      <c r="J4" s="406" t="s">
        <v>34</v>
      </c>
      <c r="K4" s="271">
        <v>0</v>
      </c>
      <c r="L4" s="271">
        <v>0</v>
      </c>
      <c r="M4" s="271">
        <v>0</v>
      </c>
      <c r="N4" s="271">
        <v>0</v>
      </c>
      <c r="O4" s="271">
        <v>0</v>
      </c>
      <c r="P4" s="271">
        <v>0</v>
      </c>
      <c r="Q4" s="271">
        <v>0</v>
      </c>
      <c r="R4" s="271">
        <v>0</v>
      </c>
      <c r="S4" s="271">
        <v>0</v>
      </c>
      <c r="T4" s="271">
        <v>0</v>
      </c>
      <c r="U4" s="271">
        <v>0</v>
      </c>
      <c r="V4" s="271">
        <v>0</v>
      </c>
      <c r="W4" s="271">
        <v>0</v>
      </c>
      <c r="X4" s="271">
        <v>0</v>
      </c>
      <c r="Y4" s="271">
        <v>0</v>
      </c>
      <c r="Z4" s="271">
        <v>0</v>
      </c>
      <c r="AA4" s="271">
        <v>0</v>
      </c>
      <c r="AB4" s="271">
        <v>0</v>
      </c>
      <c r="AC4" s="271">
        <v>0</v>
      </c>
      <c r="AD4" s="271">
        <v>0</v>
      </c>
      <c r="AE4" s="271">
        <v>0</v>
      </c>
      <c r="AF4" s="271">
        <v>0</v>
      </c>
      <c r="AG4" s="271">
        <v>0</v>
      </c>
      <c r="AH4" s="271">
        <v>0</v>
      </c>
      <c r="AI4" s="271">
        <v>0</v>
      </c>
      <c r="AJ4" s="271">
        <v>0</v>
      </c>
      <c r="AK4" s="271">
        <v>0</v>
      </c>
      <c r="AL4" s="271">
        <v>0</v>
      </c>
      <c r="AM4" s="271">
        <v>0</v>
      </c>
      <c r="AN4" s="271">
        <v>0</v>
      </c>
      <c r="AO4" s="271">
        <v>0</v>
      </c>
      <c r="AP4" s="271">
        <v>0</v>
      </c>
      <c r="AQ4" s="271">
        <v>0</v>
      </c>
      <c r="AR4" s="271">
        <v>0</v>
      </c>
      <c r="AS4" s="271">
        <v>0</v>
      </c>
      <c r="AT4" s="271">
        <v>0</v>
      </c>
      <c r="AU4" s="271">
        <v>0</v>
      </c>
      <c r="AV4" s="271">
        <v>0</v>
      </c>
      <c r="AW4" s="271">
        <v>0</v>
      </c>
      <c r="AX4" s="271">
        <v>0</v>
      </c>
      <c r="AY4" s="271">
        <v>1</v>
      </c>
      <c r="AZ4" s="163">
        <v>2</v>
      </c>
      <c r="BA4" s="163">
        <v>11</v>
      </c>
      <c r="BB4" s="163">
        <v>23</v>
      </c>
      <c r="BC4" s="164">
        <v>31</v>
      </c>
      <c r="BD4" s="164">
        <v>76</v>
      </c>
      <c r="BE4" s="164">
        <v>106</v>
      </c>
      <c r="BF4" s="164">
        <v>142</v>
      </c>
      <c r="BG4" s="341">
        <v>150</v>
      </c>
      <c r="BH4" s="367">
        <v>220</v>
      </c>
      <c r="BI4" s="341">
        <v>327</v>
      </c>
      <c r="BJ4" s="341">
        <v>421</v>
      </c>
      <c r="BK4" s="341">
        <v>613</v>
      </c>
      <c r="BL4" s="341">
        <v>615</v>
      </c>
      <c r="BM4" s="341">
        <v>967</v>
      </c>
      <c r="BN4" s="341">
        <v>1578</v>
      </c>
      <c r="BO4" s="368">
        <v>3038</v>
      </c>
      <c r="BP4" s="341">
        <v>5704</v>
      </c>
      <c r="BQ4" s="341">
        <v>8403</v>
      </c>
      <c r="BR4" s="341">
        <v>11727</v>
      </c>
      <c r="BS4" s="341">
        <v>15800</v>
      </c>
      <c r="BT4" s="341">
        <v>20884</v>
      </c>
      <c r="BU4" s="341">
        <v>25681</v>
      </c>
      <c r="BV4" s="369">
        <v>30841</v>
      </c>
      <c r="BW4" s="370">
        <v>37877</v>
      </c>
      <c r="BX4" s="341">
        <v>44876</v>
      </c>
      <c r="BY4" s="341">
        <v>52410</v>
      </c>
      <c r="BZ4" s="341">
        <v>59648</v>
      </c>
      <c r="CA4" s="341">
        <v>66663</v>
      </c>
      <c r="CB4" s="341">
        <v>75833</v>
      </c>
      <c r="CC4" s="371">
        <v>83948</v>
      </c>
      <c r="CD4" s="394">
        <v>92506</v>
      </c>
      <c r="CE4" s="378">
        <v>102987</v>
      </c>
      <c r="CF4" s="378">
        <v>113833</v>
      </c>
      <c r="CG4" s="378">
        <v>123160</v>
      </c>
      <c r="CH4" s="378">
        <v>131815</v>
      </c>
      <c r="CI4" s="378">
        <v>139875</v>
      </c>
      <c r="CJ4" s="376"/>
      <c r="CK4" s="376"/>
      <c r="CL4" s="376"/>
      <c r="CM4" s="375"/>
      <c r="CN4" s="376"/>
      <c r="CO4" s="78"/>
      <c r="CP4" s="284"/>
      <c r="CQ4" s="281"/>
      <c r="CR4" s="280"/>
      <c r="CS4" s="280"/>
      <c r="CT4" s="285"/>
      <c r="CU4" s="82"/>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266" t="s">
        <v>34</v>
      </c>
    </row>
    <row r="5" spans="1:127" ht="18" customHeight="1" x14ac:dyDescent="0.2">
      <c r="A5" s="540"/>
      <c r="B5" s="580"/>
      <c r="C5" s="581"/>
      <c r="D5" s="582"/>
      <c r="E5" s="312">
        <v>43898</v>
      </c>
      <c r="F5" s="399">
        <v>43913</v>
      </c>
      <c r="G5" s="396">
        <v>15</v>
      </c>
      <c r="H5" s="404">
        <v>43936</v>
      </c>
      <c r="I5" s="412">
        <f t="shared" ref="I5:I55" si="0">H5+21</f>
        <v>43957</v>
      </c>
      <c r="J5" s="407" t="s">
        <v>32</v>
      </c>
      <c r="K5" s="271">
        <v>0</v>
      </c>
      <c r="L5" s="271">
        <v>0</v>
      </c>
      <c r="M5" s="271">
        <v>0</v>
      </c>
      <c r="N5" s="271">
        <v>0</v>
      </c>
      <c r="O5" s="271">
        <v>0</v>
      </c>
      <c r="P5" s="271">
        <v>0</v>
      </c>
      <c r="Q5" s="271">
        <v>0</v>
      </c>
      <c r="R5" s="271">
        <v>0</v>
      </c>
      <c r="S5" s="271">
        <v>0</v>
      </c>
      <c r="T5" s="271">
        <v>0</v>
      </c>
      <c r="U5" s="271">
        <v>0</v>
      </c>
      <c r="V5" s="271">
        <v>0</v>
      </c>
      <c r="W5" s="271">
        <v>0</v>
      </c>
      <c r="X5" s="271">
        <v>0</v>
      </c>
      <c r="Y5" s="271">
        <v>0</v>
      </c>
      <c r="Z5" s="271">
        <v>0</v>
      </c>
      <c r="AA5" s="271">
        <v>0</v>
      </c>
      <c r="AB5" s="271">
        <v>0</v>
      </c>
      <c r="AC5" s="271">
        <v>0</v>
      </c>
      <c r="AD5" s="271">
        <v>0</v>
      </c>
      <c r="AE5" s="271">
        <v>0</v>
      </c>
      <c r="AF5" s="271">
        <v>0</v>
      </c>
      <c r="AG5" s="271">
        <v>0</v>
      </c>
      <c r="AH5" s="271">
        <v>0</v>
      </c>
      <c r="AI5" s="271">
        <v>0</v>
      </c>
      <c r="AJ5" s="271">
        <v>0</v>
      </c>
      <c r="AK5" s="271">
        <v>0</v>
      </c>
      <c r="AL5" s="271">
        <v>0</v>
      </c>
      <c r="AM5" s="271">
        <v>0</v>
      </c>
      <c r="AN5" s="271">
        <v>0</v>
      </c>
      <c r="AO5" s="271">
        <v>0</v>
      </c>
      <c r="AP5" s="271">
        <v>0</v>
      </c>
      <c r="AQ5" s="271">
        <v>0</v>
      </c>
      <c r="AR5" s="271">
        <v>0</v>
      </c>
      <c r="AS5" s="271">
        <v>0</v>
      </c>
      <c r="AT5" s="271">
        <v>0</v>
      </c>
      <c r="AU5" s="271">
        <v>0</v>
      </c>
      <c r="AV5" s="271">
        <v>0</v>
      </c>
      <c r="AW5" s="271">
        <v>0</v>
      </c>
      <c r="AX5" s="271">
        <v>0</v>
      </c>
      <c r="AY5" s="271">
        <v>0</v>
      </c>
      <c r="AZ5" s="271">
        <v>0</v>
      </c>
      <c r="BA5" s="271">
        <v>0</v>
      </c>
      <c r="BB5" s="271">
        <v>2</v>
      </c>
      <c r="BC5" s="271">
        <v>2</v>
      </c>
      <c r="BD5" s="271">
        <v>4</v>
      </c>
      <c r="BE5" s="271">
        <v>5</v>
      </c>
      <c r="BF5" s="160">
        <v>5</v>
      </c>
      <c r="BG5" s="372">
        <v>15</v>
      </c>
      <c r="BH5" s="372">
        <v>23</v>
      </c>
      <c r="BI5" s="341">
        <v>29</v>
      </c>
      <c r="BJ5" s="341">
        <v>49</v>
      </c>
      <c r="BK5" s="341">
        <v>69</v>
      </c>
      <c r="BL5" s="341">
        <v>72</v>
      </c>
      <c r="BM5" s="341">
        <v>176</v>
      </c>
      <c r="BN5" s="367">
        <v>250</v>
      </c>
      <c r="BO5" s="341">
        <v>397</v>
      </c>
      <c r="BP5" s="341">
        <v>741</v>
      </c>
      <c r="BQ5" s="341">
        <v>890</v>
      </c>
      <c r="BR5" s="341">
        <v>1327</v>
      </c>
      <c r="BS5" s="341">
        <v>1914</v>
      </c>
      <c r="BT5" s="368">
        <v>2844</v>
      </c>
      <c r="BU5" s="341">
        <v>3675</v>
      </c>
      <c r="BV5" s="341">
        <v>4402</v>
      </c>
      <c r="BW5" s="341">
        <v>6876</v>
      </c>
      <c r="BX5" s="341">
        <v>8825</v>
      </c>
      <c r="BY5" s="341">
        <v>11124</v>
      </c>
      <c r="BZ5" s="341">
        <v>13386</v>
      </c>
      <c r="CA5" s="341">
        <v>16636</v>
      </c>
      <c r="CB5" s="341">
        <v>18696</v>
      </c>
      <c r="CC5" s="341">
        <v>22255</v>
      </c>
      <c r="CD5" s="381">
        <v>20724</v>
      </c>
      <c r="CE5" s="380">
        <v>25087</v>
      </c>
      <c r="CF5" s="389">
        <v>30189</v>
      </c>
      <c r="CG5" s="381">
        <v>33684</v>
      </c>
      <c r="CH5" s="381">
        <v>37569</v>
      </c>
      <c r="CI5" s="381">
        <v>44416</v>
      </c>
      <c r="CJ5" s="381"/>
      <c r="CK5" s="381"/>
      <c r="CL5" s="379"/>
      <c r="CM5" s="379"/>
      <c r="CN5" s="379"/>
      <c r="CO5" s="79"/>
      <c r="CP5" s="284"/>
      <c r="CQ5" s="280"/>
      <c r="CR5" s="280"/>
      <c r="CS5" s="280"/>
      <c r="CT5" s="285"/>
      <c r="CU5" s="83"/>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267" t="s">
        <v>32</v>
      </c>
    </row>
    <row r="6" spans="1:127" ht="18" customHeight="1" x14ac:dyDescent="0.2">
      <c r="A6" s="540"/>
      <c r="B6" s="580"/>
      <c r="C6" s="581"/>
      <c r="D6" s="582"/>
      <c r="E6" s="312">
        <v>43902</v>
      </c>
      <c r="F6" s="399">
        <v>43916</v>
      </c>
      <c r="G6" s="396">
        <v>14</v>
      </c>
      <c r="H6" s="404">
        <v>43940</v>
      </c>
      <c r="I6" s="412">
        <f t="shared" si="0"/>
        <v>43961</v>
      </c>
      <c r="J6" s="407" t="s">
        <v>24</v>
      </c>
      <c r="K6" s="271">
        <v>0</v>
      </c>
      <c r="L6" s="271">
        <v>0</v>
      </c>
      <c r="M6" s="271">
        <v>0</v>
      </c>
      <c r="N6" s="271">
        <v>0</v>
      </c>
      <c r="O6" s="271">
        <v>0</v>
      </c>
      <c r="P6" s="271">
        <v>0</v>
      </c>
      <c r="Q6" s="271">
        <v>0</v>
      </c>
      <c r="R6" s="271">
        <v>0</v>
      </c>
      <c r="S6" s="271">
        <v>0</v>
      </c>
      <c r="T6" s="271">
        <v>0</v>
      </c>
      <c r="U6" s="271">
        <v>0</v>
      </c>
      <c r="V6" s="271">
        <v>0</v>
      </c>
      <c r="W6" s="271">
        <v>0</v>
      </c>
      <c r="X6" s="271">
        <v>0</v>
      </c>
      <c r="Y6" s="271">
        <v>0</v>
      </c>
      <c r="Z6" s="271">
        <v>0</v>
      </c>
      <c r="AA6" s="271">
        <v>0</v>
      </c>
      <c r="AB6" s="271">
        <v>0</v>
      </c>
      <c r="AC6" s="271">
        <v>0</v>
      </c>
      <c r="AD6" s="271">
        <v>0</v>
      </c>
      <c r="AE6" s="271">
        <v>0</v>
      </c>
      <c r="AF6" s="271">
        <v>0</v>
      </c>
      <c r="AG6" s="271">
        <v>0</v>
      </c>
      <c r="AH6" s="271">
        <v>0</v>
      </c>
      <c r="AI6" s="271">
        <v>0</v>
      </c>
      <c r="AJ6" s="271">
        <v>0</v>
      </c>
      <c r="AK6" s="271">
        <v>0</v>
      </c>
      <c r="AL6" s="271">
        <v>0</v>
      </c>
      <c r="AM6" s="271">
        <v>0</v>
      </c>
      <c r="AN6" s="271">
        <v>0</v>
      </c>
      <c r="AO6" s="271">
        <v>0</v>
      </c>
      <c r="AP6" s="271">
        <v>0</v>
      </c>
      <c r="AQ6" s="271">
        <v>0</v>
      </c>
      <c r="AR6" s="271">
        <v>0</v>
      </c>
      <c r="AS6" s="271">
        <v>0</v>
      </c>
      <c r="AT6" s="271">
        <v>0</v>
      </c>
      <c r="AU6" s="271">
        <v>0</v>
      </c>
      <c r="AV6" s="271">
        <v>0</v>
      </c>
      <c r="AW6" s="271">
        <v>0</v>
      </c>
      <c r="AX6" s="271">
        <v>0</v>
      </c>
      <c r="AY6" s="271">
        <v>0</v>
      </c>
      <c r="AZ6" s="271">
        <v>0</v>
      </c>
      <c r="BA6" s="271">
        <v>0</v>
      </c>
      <c r="BB6" s="271">
        <v>0</v>
      </c>
      <c r="BC6" s="271">
        <v>0</v>
      </c>
      <c r="BD6" s="271">
        <v>0</v>
      </c>
      <c r="BE6" s="271">
        <v>0</v>
      </c>
      <c r="BF6" s="271">
        <v>0</v>
      </c>
      <c r="BG6" s="341">
        <v>0</v>
      </c>
      <c r="BH6" s="341">
        <v>2</v>
      </c>
      <c r="BI6" s="372">
        <v>2</v>
      </c>
      <c r="BJ6" s="372">
        <v>16</v>
      </c>
      <c r="BK6" s="372">
        <v>25</v>
      </c>
      <c r="BL6" s="372">
        <v>32</v>
      </c>
      <c r="BM6" s="372">
        <v>54</v>
      </c>
      <c r="BN6" s="341">
        <v>63</v>
      </c>
      <c r="BO6" s="341">
        <v>119</v>
      </c>
      <c r="BP6" s="367">
        <v>259</v>
      </c>
      <c r="BQ6" s="341">
        <v>402</v>
      </c>
      <c r="BR6" s="341">
        <v>540</v>
      </c>
      <c r="BS6" s="341">
        <v>1035</v>
      </c>
      <c r="BT6" s="341">
        <v>1329</v>
      </c>
      <c r="BU6" s="341">
        <v>1793</v>
      </c>
      <c r="BV6" s="341">
        <v>2296</v>
      </c>
      <c r="BW6" s="368">
        <v>2845</v>
      </c>
      <c r="BX6" s="341">
        <v>3634</v>
      </c>
      <c r="BY6" s="341">
        <v>4650</v>
      </c>
      <c r="BZ6" s="341">
        <v>5488</v>
      </c>
      <c r="CA6" s="341">
        <v>6498</v>
      </c>
      <c r="CB6" s="341">
        <v>7615</v>
      </c>
      <c r="CC6" s="341">
        <v>9315</v>
      </c>
      <c r="CD6" s="381">
        <v>10565</v>
      </c>
      <c r="CE6" s="381">
        <v>12455</v>
      </c>
      <c r="CF6" s="381">
        <v>13890</v>
      </c>
      <c r="CG6" s="381">
        <v>15286</v>
      </c>
      <c r="CH6" s="381">
        <v>16759</v>
      </c>
      <c r="CI6" s="380">
        <v>18970</v>
      </c>
      <c r="CJ6" s="381"/>
      <c r="CK6" s="381"/>
      <c r="CL6" s="379"/>
      <c r="CM6" s="379"/>
      <c r="CN6" s="379"/>
      <c r="CO6" s="79"/>
      <c r="CP6" s="284"/>
      <c r="CQ6" s="280"/>
      <c r="CR6" s="280"/>
      <c r="CS6" s="280"/>
      <c r="CT6" s="285"/>
      <c r="CU6" s="83"/>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267" t="s">
        <v>24</v>
      </c>
    </row>
    <row r="7" spans="1:127" ht="18" customHeight="1" x14ac:dyDescent="0.2">
      <c r="A7" s="540"/>
      <c r="B7" s="580"/>
      <c r="C7" s="581"/>
      <c r="D7" s="582"/>
      <c r="E7" s="312">
        <v>43891</v>
      </c>
      <c r="F7" s="399">
        <v>43915</v>
      </c>
      <c r="G7" s="396">
        <v>24</v>
      </c>
      <c r="H7" s="404">
        <v>43929</v>
      </c>
      <c r="I7" s="412">
        <f t="shared" si="0"/>
        <v>43950</v>
      </c>
      <c r="J7" s="407" t="s">
        <v>5</v>
      </c>
      <c r="K7" s="271">
        <v>0</v>
      </c>
      <c r="L7" s="271">
        <v>0</v>
      </c>
      <c r="M7" s="271">
        <v>0</v>
      </c>
      <c r="N7" s="271">
        <v>0</v>
      </c>
      <c r="O7" s="271">
        <v>2</v>
      </c>
      <c r="P7" s="271">
        <v>2</v>
      </c>
      <c r="Q7" s="271">
        <v>2</v>
      </c>
      <c r="R7" s="271">
        <v>2</v>
      </c>
      <c r="S7" s="271">
        <v>2</v>
      </c>
      <c r="T7" s="271">
        <v>3</v>
      </c>
      <c r="U7" s="271">
        <v>3</v>
      </c>
      <c r="V7" s="271">
        <v>3</v>
      </c>
      <c r="W7" s="271">
        <v>6</v>
      </c>
      <c r="X7" s="271">
        <v>6</v>
      </c>
      <c r="Y7" s="271">
        <v>6</v>
      </c>
      <c r="Z7" s="271">
        <v>6</v>
      </c>
      <c r="AA7" s="271">
        <v>6</v>
      </c>
      <c r="AB7" s="271">
        <v>6</v>
      </c>
      <c r="AC7" s="271">
        <v>6</v>
      </c>
      <c r="AD7" s="271">
        <v>6</v>
      </c>
      <c r="AE7" s="271">
        <v>7</v>
      </c>
      <c r="AF7" s="271">
        <v>7</v>
      </c>
      <c r="AG7" s="271">
        <v>8</v>
      </c>
      <c r="AH7" s="271">
        <v>8</v>
      </c>
      <c r="AI7" s="271">
        <v>8</v>
      </c>
      <c r="AJ7" s="271">
        <v>8</v>
      </c>
      <c r="AK7" s="271">
        <v>8</v>
      </c>
      <c r="AL7" s="271">
        <v>8</v>
      </c>
      <c r="AM7" s="271">
        <v>8</v>
      </c>
      <c r="AN7" s="271">
        <v>8</v>
      </c>
      <c r="AO7" s="271">
        <v>10</v>
      </c>
      <c r="AP7" s="271">
        <v>10</v>
      </c>
      <c r="AQ7" s="271">
        <v>10</v>
      </c>
      <c r="AR7" s="271">
        <v>10</v>
      </c>
      <c r="AS7" s="271">
        <v>10</v>
      </c>
      <c r="AT7" s="271">
        <v>10</v>
      </c>
      <c r="AU7" s="271">
        <v>11</v>
      </c>
      <c r="AV7" s="271">
        <v>11</v>
      </c>
      <c r="AW7" s="271">
        <v>12</v>
      </c>
      <c r="AX7" s="163">
        <v>12</v>
      </c>
      <c r="AY7" s="163">
        <v>21</v>
      </c>
      <c r="AZ7" s="163">
        <v>25</v>
      </c>
      <c r="BA7" s="163">
        <v>35</v>
      </c>
      <c r="BB7" s="164">
        <v>51</v>
      </c>
      <c r="BC7" s="164">
        <v>59</v>
      </c>
      <c r="BD7" s="164">
        <v>81</v>
      </c>
      <c r="BE7" s="164">
        <v>95</v>
      </c>
      <c r="BF7" s="164">
        <v>101</v>
      </c>
      <c r="BG7" s="341">
        <v>144</v>
      </c>
      <c r="BH7" s="341">
        <v>178</v>
      </c>
      <c r="BI7" s="341">
        <v>221</v>
      </c>
      <c r="BJ7" s="367">
        <v>281</v>
      </c>
      <c r="BK7" s="341">
        <v>372</v>
      </c>
      <c r="BL7" s="341">
        <v>373</v>
      </c>
      <c r="BM7" s="341">
        <v>557</v>
      </c>
      <c r="BN7" s="341">
        <v>700</v>
      </c>
      <c r="BO7" s="341">
        <v>828</v>
      </c>
      <c r="BP7" s="341">
        <v>1005</v>
      </c>
      <c r="BQ7" s="341">
        <v>1243</v>
      </c>
      <c r="BR7" s="341">
        <v>1405</v>
      </c>
      <c r="BS7" s="341">
        <v>1646</v>
      </c>
      <c r="BT7" s="341">
        <v>2108</v>
      </c>
      <c r="BU7" s="341">
        <v>2538</v>
      </c>
      <c r="BV7" s="368">
        <v>2998</v>
      </c>
      <c r="BW7" s="341">
        <v>3899</v>
      </c>
      <c r="BX7" s="341">
        <v>4657</v>
      </c>
      <c r="BY7" s="341">
        <v>5095</v>
      </c>
      <c r="BZ7" s="341">
        <v>5852</v>
      </c>
      <c r="CA7" s="341">
        <v>7138</v>
      </c>
      <c r="CB7" s="341">
        <v>8210</v>
      </c>
      <c r="CC7" s="341">
        <v>9399</v>
      </c>
      <c r="CD7" s="381">
        <v>10773</v>
      </c>
      <c r="CE7" s="390">
        <v>12004</v>
      </c>
      <c r="CF7" s="390">
        <v>12837</v>
      </c>
      <c r="CG7" s="390">
        <v>15034</v>
      </c>
      <c r="CH7" s="390">
        <v>15976</v>
      </c>
      <c r="CI7" s="390">
        <v>17351</v>
      </c>
      <c r="CJ7" s="380"/>
      <c r="CK7" s="381"/>
      <c r="CL7" s="379"/>
      <c r="CM7" s="379"/>
      <c r="CN7" s="379"/>
      <c r="CO7" s="79"/>
      <c r="CP7" s="284"/>
      <c r="CQ7" s="280"/>
      <c r="CR7" s="280"/>
      <c r="CS7" s="280"/>
      <c r="CT7" s="285"/>
      <c r="CU7" s="83"/>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267" t="s">
        <v>5</v>
      </c>
    </row>
    <row r="8" spans="1:127" ht="18" customHeight="1" x14ac:dyDescent="0.2">
      <c r="A8" s="540"/>
      <c r="B8" s="580"/>
      <c r="C8" s="581"/>
      <c r="D8" s="582"/>
      <c r="E8" s="312">
        <v>43897</v>
      </c>
      <c r="F8" s="399">
        <v>43916</v>
      </c>
      <c r="G8" s="396">
        <v>19</v>
      </c>
      <c r="H8" s="404">
        <v>43935</v>
      </c>
      <c r="I8" s="412">
        <f t="shared" si="0"/>
        <v>43956</v>
      </c>
      <c r="J8" s="407" t="s">
        <v>22</v>
      </c>
      <c r="K8" s="271">
        <v>0</v>
      </c>
      <c r="L8" s="271">
        <v>0</v>
      </c>
      <c r="M8" s="271">
        <v>0</v>
      </c>
      <c r="N8" s="271">
        <v>0</v>
      </c>
      <c r="O8" s="271">
        <v>0</v>
      </c>
      <c r="P8" s="271">
        <v>0</v>
      </c>
      <c r="Q8" s="271">
        <v>0</v>
      </c>
      <c r="R8" s="271">
        <v>0</v>
      </c>
      <c r="S8" s="271">
        <v>0</v>
      </c>
      <c r="T8" s="271">
        <v>0</v>
      </c>
      <c r="U8" s="271">
        <v>1</v>
      </c>
      <c r="V8" s="271">
        <v>1</v>
      </c>
      <c r="W8" s="271">
        <v>1</v>
      </c>
      <c r="X8" s="271">
        <v>1</v>
      </c>
      <c r="Y8" s="271">
        <v>1</v>
      </c>
      <c r="Z8" s="271">
        <v>1</v>
      </c>
      <c r="AA8" s="271">
        <v>1</v>
      </c>
      <c r="AB8" s="271">
        <v>1</v>
      </c>
      <c r="AC8" s="271">
        <v>1</v>
      </c>
      <c r="AD8" s="271">
        <v>1</v>
      </c>
      <c r="AE8" s="271">
        <v>1</v>
      </c>
      <c r="AF8" s="271">
        <v>1</v>
      </c>
      <c r="AG8" s="271">
        <v>1</v>
      </c>
      <c r="AH8" s="271">
        <v>1</v>
      </c>
      <c r="AI8" s="271">
        <v>1</v>
      </c>
      <c r="AJ8" s="271">
        <v>1</v>
      </c>
      <c r="AK8" s="271">
        <v>1</v>
      </c>
      <c r="AL8" s="271">
        <v>1</v>
      </c>
      <c r="AM8" s="271">
        <v>1</v>
      </c>
      <c r="AN8" s="271">
        <v>1</v>
      </c>
      <c r="AO8" s="271">
        <v>1</v>
      </c>
      <c r="AP8" s="271">
        <v>1</v>
      </c>
      <c r="AQ8" s="271">
        <v>1</v>
      </c>
      <c r="AR8" s="271">
        <v>1</v>
      </c>
      <c r="AS8" s="271">
        <v>1</v>
      </c>
      <c r="AT8" s="271">
        <v>1</v>
      </c>
      <c r="AU8" s="271">
        <v>1</v>
      </c>
      <c r="AV8" s="271">
        <v>1</v>
      </c>
      <c r="AW8" s="271">
        <v>1</v>
      </c>
      <c r="AX8" s="271">
        <v>1</v>
      </c>
      <c r="AY8" s="271">
        <v>1</v>
      </c>
      <c r="AZ8" s="271">
        <v>2</v>
      </c>
      <c r="BA8" s="271">
        <v>2</v>
      </c>
      <c r="BB8" s="271">
        <v>2</v>
      </c>
      <c r="BC8" s="271">
        <v>6</v>
      </c>
      <c r="BD8" s="160">
        <v>6</v>
      </c>
      <c r="BE8" s="160">
        <v>22</v>
      </c>
      <c r="BF8" s="160">
        <v>22</v>
      </c>
      <c r="BG8" s="372">
        <v>41</v>
      </c>
      <c r="BH8" s="341">
        <v>92</v>
      </c>
      <c r="BI8" s="341">
        <v>107</v>
      </c>
      <c r="BJ8" s="341">
        <v>123</v>
      </c>
      <c r="BK8" s="341">
        <v>138</v>
      </c>
      <c r="BL8" s="341">
        <v>138</v>
      </c>
      <c r="BM8" s="341">
        <v>187</v>
      </c>
      <c r="BN8" s="341">
        <v>217</v>
      </c>
      <c r="BO8" s="367">
        <v>252</v>
      </c>
      <c r="BP8" s="341">
        <v>328</v>
      </c>
      <c r="BQ8" s="341">
        <v>413</v>
      </c>
      <c r="BR8" s="341">
        <v>523</v>
      </c>
      <c r="BS8" s="341">
        <v>640</v>
      </c>
      <c r="BT8" s="341">
        <v>777</v>
      </c>
      <c r="BU8" s="341">
        <v>1159</v>
      </c>
      <c r="BV8" s="341">
        <v>1838</v>
      </c>
      <c r="BW8" s="368">
        <v>2417</v>
      </c>
      <c r="BX8" s="341">
        <v>3240</v>
      </c>
      <c r="BY8" s="341">
        <v>4257</v>
      </c>
      <c r="BZ8" s="341">
        <v>4955</v>
      </c>
      <c r="CA8" s="341">
        <v>5752</v>
      </c>
      <c r="CB8" s="341">
        <v>6620</v>
      </c>
      <c r="CC8" s="341">
        <v>7738</v>
      </c>
      <c r="CD8" s="381">
        <v>8684</v>
      </c>
      <c r="CE8" s="381">
        <v>10173</v>
      </c>
      <c r="CF8" s="381">
        <v>11446</v>
      </c>
      <c r="CG8" s="381">
        <v>12268</v>
      </c>
      <c r="CH8" s="381">
        <v>13574</v>
      </c>
      <c r="CI8" s="381">
        <v>15202</v>
      </c>
      <c r="CJ8" s="381"/>
      <c r="CK8" s="381"/>
      <c r="CL8" s="383"/>
      <c r="CM8" s="379"/>
      <c r="CN8" s="379"/>
      <c r="CO8" s="79"/>
      <c r="CP8" s="284"/>
      <c r="CQ8" s="280"/>
      <c r="CR8" s="280"/>
      <c r="CS8" s="280"/>
      <c r="CT8" s="285"/>
      <c r="CU8" s="83"/>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267" t="s">
        <v>22</v>
      </c>
    </row>
    <row r="9" spans="1:127" ht="18" customHeight="1" x14ac:dyDescent="0.2">
      <c r="A9" s="540"/>
      <c r="B9" s="580"/>
      <c r="C9" s="581"/>
      <c r="D9" s="582"/>
      <c r="E9" s="312">
        <v>43898</v>
      </c>
      <c r="F9" s="399">
        <v>43917</v>
      </c>
      <c r="G9" s="396">
        <v>19</v>
      </c>
      <c r="H9" s="404">
        <v>43936</v>
      </c>
      <c r="I9" s="412">
        <f t="shared" si="0"/>
        <v>43957</v>
      </c>
      <c r="J9" s="407" t="s">
        <v>9</v>
      </c>
      <c r="K9" s="271">
        <v>0</v>
      </c>
      <c r="L9" s="271">
        <v>0</v>
      </c>
      <c r="M9" s="271">
        <v>0</v>
      </c>
      <c r="N9" s="271">
        <v>0</v>
      </c>
      <c r="O9" s="271">
        <v>0</v>
      </c>
      <c r="P9" s="271">
        <v>0</v>
      </c>
      <c r="Q9" s="271">
        <v>0</v>
      </c>
      <c r="R9" s="271">
        <v>0</v>
      </c>
      <c r="S9" s="271">
        <v>0</v>
      </c>
      <c r="T9" s="271">
        <v>0</v>
      </c>
      <c r="U9" s="271">
        <v>0</v>
      </c>
      <c r="V9" s="271">
        <v>0</v>
      </c>
      <c r="W9" s="271">
        <v>0</v>
      </c>
      <c r="X9" s="271">
        <v>0</v>
      </c>
      <c r="Y9" s="271">
        <v>0</v>
      </c>
      <c r="Z9" s="271">
        <v>0</v>
      </c>
      <c r="AA9" s="271">
        <v>0</v>
      </c>
      <c r="AB9" s="271">
        <v>0</v>
      </c>
      <c r="AC9" s="271">
        <v>0</v>
      </c>
      <c r="AD9" s="271">
        <v>0</v>
      </c>
      <c r="AE9" s="271">
        <v>0</v>
      </c>
      <c r="AF9" s="271">
        <v>0</v>
      </c>
      <c r="AG9" s="271">
        <v>0</v>
      </c>
      <c r="AH9" s="271">
        <v>0</v>
      </c>
      <c r="AI9" s="271">
        <v>0</v>
      </c>
      <c r="AJ9" s="271">
        <v>0</v>
      </c>
      <c r="AK9" s="271">
        <v>0</v>
      </c>
      <c r="AL9" s="271">
        <v>0</v>
      </c>
      <c r="AM9" s="271">
        <v>0</v>
      </c>
      <c r="AN9" s="271">
        <v>0</v>
      </c>
      <c r="AO9" s="271">
        <v>0</v>
      </c>
      <c r="AP9" s="271">
        <v>0</v>
      </c>
      <c r="AQ9" s="271">
        <v>0</v>
      </c>
      <c r="AR9" s="271">
        <v>0</v>
      </c>
      <c r="AS9" s="271">
        <v>0</v>
      </c>
      <c r="AT9" s="271">
        <v>0</v>
      </c>
      <c r="AU9" s="271">
        <v>0</v>
      </c>
      <c r="AV9" s="271">
        <v>0</v>
      </c>
      <c r="AW9" s="271">
        <v>0</v>
      </c>
      <c r="AX9" s="271">
        <v>0</v>
      </c>
      <c r="AY9" s="271">
        <v>1</v>
      </c>
      <c r="AZ9" s="271">
        <v>2</v>
      </c>
      <c r="BA9" s="271">
        <v>2</v>
      </c>
      <c r="BB9" s="271">
        <v>3</v>
      </c>
      <c r="BC9" s="271">
        <v>3</v>
      </c>
      <c r="BD9" s="271">
        <v>7</v>
      </c>
      <c r="BE9" s="160">
        <v>10</v>
      </c>
      <c r="BF9" s="160">
        <v>13</v>
      </c>
      <c r="BG9" s="372">
        <v>15</v>
      </c>
      <c r="BH9" s="372">
        <v>24</v>
      </c>
      <c r="BI9" s="341">
        <v>30</v>
      </c>
      <c r="BJ9" s="341">
        <v>50</v>
      </c>
      <c r="BK9" s="341">
        <v>76</v>
      </c>
      <c r="BL9" s="341">
        <v>100</v>
      </c>
      <c r="BM9" s="341">
        <v>101</v>
      </c>
      <c r="BN9" s="341">
        <v>190</v>
      </c>
      <c r="BO9" s="367">
        <v>306</v>
      </c>
      <c r="BP9" s="341">
        <v>331</v>
      </c>
      <c r="BQ9" s="341">
        <v>440</v>
      </c>
      <c r="BR9" s="341">
        <v>763</v>
      </c>
      <c r="BS9" s="341">
        <v>1004</v>
      </c>
      <c r="BT9" s="341">
        <v>1227</v>
      </c>
      <c r="BU9" s="341">
        <v>1412</v>
      </c>
      <c r="BV9" s="341">
        <v>1682</v>
      </c>
      <c r="BW9" s="341">
        <v>2357</v>
      </c>
      <c r="BX9" s="368">
        <v>2900</v>
      </c>
      <c r="BY9" s="341">
        <v>3763</v>
      </c>
      <c r="BZ9" s="341">
        <v>4246</v>
      </c>
      <c r="CA9" s="341">
        <v>5473</v>
      </c>
      <c r="CB9" s="341">
        <v>6741</v>
      </c>
      <c r="CC9" s="341">
        <v>6956</v>
      </c>
      <c r="CD9" s="381">
        <v>8999</v>
      </c>
      <c r="CE9" s="381">
        <v>10258</v>
      </c>
      <c r="CF9" s="381">
        <v>11544</v>
      </c>
      <c r="CG9" s="381">
        <v>12346</v>
      </c>
      <c r="CH9" s="380">
        <v>13317</v>
      </c>
      <c r="CI9" s="381">
        <v>14545</v>
      </c>
      <c r="CJ9" s="381"/>
      <c r="CK9" s="381"/>
      <c r="CL9" s="379"/>
      <c r="CM9" s="379"/>
      <c r="CN9" s="379"/>
      <c r="CO9" s="79"/>
      <c r="CP9" s="284"/>
      <c r="CQ9" s="280"/>
      <c r="CR9" s="280"/>
      <c r="CS9" s="280"/>
      <c r="CT9" s="285"/>
      <c r="CU9" s="83"/>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267" t="s">
        <v>9</v>
      </c>
    </row>
    <row r="10" spans="1:127" ht="18" customHeight="1" x14ac:dyDescent="0.2">
      <c r="A10" s="540"/>
      <c r="B10" s="580"/>
      <c r="C10" s="581"/>
      <c r="D10" s="582"/>
      <c r="E10" s="312">
        <v>43899</v>
      </c>
      <c r="F10" s="399">
        <v>43916</v>
      </c>
      <c r="G10" s="396">
        <v>19</v>
      </c>
      <c r="H10" s="404">
        <v>43937</v>
      </c>
      <c r="I10" s="412">
        <f t="shared" si="0"/>
        <v>43958</v>
      </c>
      <c r="J10" s="407" t="s">
        <v>13</v>
      </c>
      <c r="K10" s="271">
        <v>0</v>
      </c>
      <c r="L10" s="271">
        <v>0</v>
      </c>
      <c r="M10" s="271">
        <v>1</v>
      </c>
      <c r="N10" s="271">
        <v>1</v>
      </c>
      <c r="O10" s="271">
        <v>1</v>
      </c>
      <c r="P10" s="271">
        <v>1</v>
      </c>
      <c r="Q10" s="271">
        <v>1</v>
      </c>
      <c r="R10" s="271">
        <v>1</v>
      </c>
      <c r="S10" s="271">
        <v>1</v>
      </c>
      <c r="T10" s="271">
        <v>2</v>
      </c>
      <c r="U10" s="271">
        <v>2</v>
      </c>
      <c r="V10" s="271">
        <v>2</v>
      </c>
      <c r="W10" s="271">
        <v>2</v>
      </c>
      <c r="X10" s="271">
        <v>2</v>
      </c>
      <c r="Y10" s="271">
        <v>2</v>
      </c>
      <c r="Z10" s="271">
        <v>2</v>
      </c>
      <c r="AA10" s="271">
        <v>2</v>
      </c>
      <c r="AB10" s="271">
        <v>2</v>
      </c>
      <c r="AC10" s="271">
        <v>2</v>
      </c>
      <c r="AD10" s="271">
        <v>2</v>
      </c>
      <c r="AE10" s="271">
        <v>2</v>
      </c>
      <c r="AF10" s="271">
        <v>2</v>
      </c>
      <c r="AG10" s="271">
        <v>2</v>
      </c>
      <c r="AH10" s="271">
        <v>2</v>
      </c>
      <c r="AI10" s="271">
        <v>2</v>
      </c>
      <c r="AJ10" s="271">
        <v>2</v>
      </c>
      <c r="AK10" s="271">
        <v>2</v>
      </c>
      <c r="AL10" s="271">
        <v>2</v>
      </c>
      <c r="AM10" s="271">
        <v>2</v>
      </c>
      <c r="AN10" s="271">
        <v>2</v>
      </c>
      <c r="AO10" s="271">
        <v>2</v>
      </c>
      <c r="AP10" s="271">
        <v>2</v>
      </c>
      <c r="AQ10" s="271">
        <v>2</v>
      </c>
      <c r="AR10" s="271">
        <v>2</v>
      </c>
      <c r="AS10" s="271">
        <v>2</v>
      </c>
      <c r="AT10" s="271">
        <v>2</v>
      </c>
      <c r="AU10" s="271">
        <v>2</v>
      </c>
      <c r="AV10" s="271">
        <v>2</v>
      </c>
      <c r="AW10" s="271">
        <v>2</v>
      </c>
      <c r="AX10" s="271">
        <v>3</v>
      </c>
      <c r="AY10" s="271">
        <v>4</v>
      </c>
      <c r="AZ10" s="271">
        <v>4</v>
      </c>
      <c r="BA10" s="271">
        <v>4</v>
      </c>
      <c r="BB10" s="271">
        <v>5</v>
      </c>
      <c r="BC10" s="271">
        <v>5</v>
      </c>
      <c r="BD10" s="271">
        <v>6</v>
      </c>
      <c r="BE10" s="271">
        <v>7</v>
      </c>
      <c r="BF10" s="160">
        <v>7</v>
      </c>
      <c r="BG10" s="372">
        <v>12</v>
      </c>
      <c r="BH10" s="372">
        <v>25</v>
      </c>
      <c r="BI10" s="372">
        <v>32</v>
      </c>
      <c r="BJ10" s="341">
        <v>46</v>
      </c>
      <c r="BK10" s="341">
        <v>64</v>
      </c>
      <c r="BL10" s="341">
        <v>66</v>
      </c>
      <c r="BM10" s="341">
        <v>83</v>
      </c>
      <c r="BN10" s="341">
        <v>161</v>
      </c>
      <c r="BO10" s="367">
        <v>272</v>
      </c>
      <c r="BP10" s="341">
        <v>422</v>
      </c>
      <c r="BQ10" s="341">
        <v>585</v>
      </c>
      <c r="BR10" s="341">
        <v>753</v>
      </c>
      <c r="BS10" s="341">
        <v>1049</v>
      </c>
      <c r="BT10" s="341">
        <v>1285</v>
      </c>
      <c r="BU10" s="341">
        <v>1537</v>
      </c>
      <c r="BV10" s="341">
        <v>1865</v>
      </c>
      <c r="BW10" s="368">
        <v>2538</v>
      </c>
      <c r="BX10" s="341">
        <v>3024</v>
      </c>
      <c r="BY10" s="341">
        <v>3491</v>
      </c>
      <c r="BZ10" s="341">
        <v>4596</v>
      </c>
      <c r="CA10" s="341">
        <v>5056</v>
      </c>
      <c r="CB10" s="341">
        <v>5994</v>
      </c>
      <c r="CC10" s="341">
        <v>6980</v>
      </c>
      <c r="CD10" s="381">
        <v>7658</v>
      </c>
      <c r="CE10" s="381">
        <v>8489</v>
      </c>
      <c r="CF10" s="381">
        <v>10299</v>
      </c>
      <c r="CG10" s="381">
        <v>11197</v>
      </c>
      <c r="CH10" s="381">
        <v>12190</v>
      </c>
      <c r="CI10" s="380">
        <v>12271</v>
      </c>
      <c r="CJ10" s="381"/>
      <c r="CK10" s="381"/>
      <c r="CL10" s="379"/>
      <c r="CM10" s="379"/>
      <c r="CN10" s="379"/>
      <c r="CO10" s="79"/>
      <c r="CP10" s="284"/>
      <c r="CQ10" s="280"/>
      <c r="CR10" s="280"/>
      <c r="CS10" s="280"/>
      <c r="CT10" s="285"/>
      <c r="CU10" s="83"/>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267" t="s">
        <v>13</v>
      </c>
    </row>
    <row r="11" spans="1:127" ht="18" customHeight="1" thickBot="1" x14ac:dyDescent="0.25">
      <c r="A11" s="541"/>
      <c r="B11" s="583"/>
      <c r="C11" s="584"/>
      <c r="D11" s="585"/>
      <c r="E11" s="312">
        <v>43901</v>
      </c>
      <c r="F11" s="399">
        <v>43917</v>
      </c>
      <c r="G11" s="396">
        <v>16</v>
      </c>
      <c r="H11" s="404">
        <v>43939</v>
      </c>
      <c r="I11" s="412">
        <f t="shared" si="0"/>
        <v>43960</v>
      </c>
      <c r="J11" s="407" t="s">
        <v>19</v>
      </c>
      <c r="K11" s="271">
        <v>0</v>
      </c>
      <c r="L11" s="271">
        <v>0</v>
      </c>
      <c r="M11" s="271">
        <v>0</v>
      </c>
      <c r="N11" s="271">
        <v>0</v>
      </c>
      <c r="O11" s="271">
        <v>0</v>
      </c>
      <c r="P11" s="271">
        <v>0</v>
      </c>
      <c r="Q11" s="271">
        <v>0</v>
      </c>
      <c r="R11" s="271">
        <v>0</v>
      </c>
      <c r="S11" s="271">
        <v>0</v>
      </c>
      <c r="T11" s="271">
        <v>0</v>
      </c>
      <c r="U11" s="271">
        <v>0</v>
      </c>
      <c r="V11" s="271">
        <v>0</v>
      </c>
      <c r="W11" s="271">
        <v>0</v>
      </c>
      <c r="X11" s="271">
        <v>0</v>
      </c>
      <c r="Y11" s="271">
        <v>0</v>
      </c>
      <c r="Z11" s="271">
        <v>0</v>
      </c>
      <c r="AA11" s="271">
        <v>0</v>
      </c>
      <c r="AB11" s="271">
        <v>0</v>
      </c>
      <c r="AC11" s="271">
        <v>0</v>
      </c>
      <c r="AD11" s="271">
        <v>0</v>
      </c>
      <c r="AE11" s="271">
        <v>0</v>
      </c>
      <c r="AF11" s="271">
        <v>0</v>
      </c>
      <c r="AG11" s="271">
        <v>0</v>
      </c>
      <c r="AH11" s="271">
        <v>0</v>
      </c>
      <c r="AI11" s="271">
        <v>0</v>
      </c>
      <c r="AJ11" s="271">
        <v>0</v>
      </c>
      <c r="AK11" s="271">
        <v>0</v>
      </c>
      <c r="AL11" s="271">
        <v>0</v>
      </c>
      <c r="AM11" s="271">
        <v>0</v>
      </c>
      <c r="AN11" s="271">
        <v>0</v>
      </c>
      <c r="AO11" s="271">
        <v>0</v>
      </c>
      <c r="AP11" s="271">
        <v>0</v>
      </c>
      <c r="AQ11" s="271">
        <v>0</v>
      </c>
      <c r="AR11" s="271">
        <v>0</v>
      </c>
      <c r="AS11" s="271">
        <v>0</v>
      </c>
      <c r="AT11" s="271">
        <v>0</v>
      </c>
      <c r="AU11" s="271">
        <v>0</v>
      </c>
      <c r="AV11" s="271">
        <v>0</v>
      </c>
      <c r="AW11" s="271">
        <v>0</v>
      </c>
      <c r="AX11" s="271">
        <v>0</v>
      </c>
      <c r="AY11" s="271">
        <v>0</v>
      </c>
      <c r="AZ11" s="271">
        <v>0</v>
      </c>
      <c r="BA11" s="271">
        <v>0</v>
      </c>
      <c r="BB11" s="271">
        <v>0</v>
      </c>
      <c r="BC11" s="271">
        <v>0</v>
      </c>
      <c r="BD11" s="271">
        <v>0</v>
      </c>
      <c r="BE11" s="271">
        <v>0</v>
      </c>
      <c r="BF11" s="271">
        <v>0</v>
      </c>
      <c r="BG11" s="341">
        <v>0</v>
      </c>
      <c r="BH11" s="372">
        <v>5</v>
      </c>
      <c r="BI11" s="372">
        <v>19</v>
      </c>
      <c r="BJ11" s="372">
        <v>29</v>
      </c>
      <c r="BK11" s="372">
        <v>77</v>
      </c>
      <c r="BL11" s="341">
        <v>87</v>
      </c>
      <c r="BM11" s="341">
        <v>115</v>
      </c>
      <c r="BN11" s="341">
        <v>196</v>
      </c>
      <c r="BO11" s="367">
        <v>257</v>
      </c>
      <c r="BP11" s="341">
        <v>392</v>
      </c>
      <c r="BQ11" s="341">
        <v>537</v>
      </c>
      <c r="BR11" s="341">
        <v>763</v>
      </c>
      <c r="BS11" s="341">
        <v>837</v>
      </c>
      <c r="BT11" s="341">
        <v>1172</v>
      </c>
      <c r="BU11" s="341">
        <v>1388</v>
      </c>
      <c r="BV11" s="341">
        <v>1795</v>
      </c>
      <c r="BW11" s="341">
        <v>2304</v>
      </c>
      <c r="BX11" s="368">
        <v>2744</v>
      </c>
      <c r="BY11" s="341">
        <v>3315</v>
      </c>
      <c r="BZ11" s="341">
        <v>3540</v>
      </c>
      <c r="CA11" s="341">
        <v>4025</v>
      </c>
      <c r="CB11" s="341">
        <v>5237</v>
      </c>
      <c r="CC11" s="341">
        <v>6424</v>
      </c>
      <c r="CD11" s="381">
        <v>9121</v>
      </c>
      <c r="CE11" s="381">
        <v>10257</v>
      </c>
      <c r="CF11" s="381">
        <v>12465</v>
      </c>
      <c r="CG11" s="381">
        <v>12979</v>
      </c>
      <c r="CH11" s="380">
        <v>14819</v>
      </c>
      <c r="CI11" s="382">
        <v>16284</v>
      </c>
      <c r="CJ11" s="381"/>
      <c r="CK11" s="381"/>
      <c r="CL11" s="379"/>
      <c r="CM11" s="379"/>
      <c r="CN11" s="379"/>
      <c r="CO11" s="79"/>
      <c r="CP11" s="284"/>
      <c r="CQ11" s="280"/>
      <c r="CR11" s="280"/>
      <c r="CS11" s="280"/>
      <c r="CT11" s="285"/>
      <c r="CU11" s="83"/>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267" t="s">
        <v>19</v>
      </c>
    </row>
    <row r="12" spans="1:127" ht="18" customHeight="1" x14ac:dyDescent="0.2">
      <c r="A12" s="560" t="s">
        <v>179</v>
      </c>
      <c r="B12" s="561"/>
      <c r="C12" s="561"/>
      <c r="D12" s="562"/>
      <c r="E12" s="312">
        <v>43899</v>
      </c>
      <c r="F12" s="399">
        <v>43918</v>
      </c>
      <c r="G12" s="396">
        <v>19</v>
      </c>
      <c r="H12" s="404">
        <v>43937</v>
      </c>
      <c r="I12" s="412">
        <f t="shared" si="0"/>
        <v>43958</v>
      </c>
      <c r="J12" s="407" t="s">
        <v>41</v>
      </c>
      <c r="K12" s="271">
        <v>0</v>
      </c>
      <c r="L12" s="271">
        <v>0</v>
      </c>
      <c r="M12" s="271">
        <v>0</v>
      </c>
      <c r="N12" s="271">
        <v>0</v>
      </c>
      <c r="O12" s="271">
        <v>0</v>
      </c>
      <c r="P12" s="271">
        <v>0</v>
      </c>
      <c r="Q12" s="271">
        <v>0</v>
      </c>
      <c r="R12" s="271">
        <v>0</v>
      </c>
      <c r="S12" s="271">
        <v>0</v>
      </c>
      <c r="T12" s="271">
        <v>0</v>
      </c>
      <c r="U12" s="271">
        <v>0</v>
      </c>
      <c r="V12" s="271">
        <v>0</v>
      </c>
      <c r="W12" s="271">
        <v>0</v>
      </c>
      <c r="X12" s="271">
        <v>0</v>
      </c>
      <c r="Y12" s="271">
        <v>0</v>
      </c>
      <c r="Z12" s="271">
        <v>0</v>
      </c>
      <c r="AA12" s="271">
        <v>0</v>
      </c>
      <c r="AB12" s="271">
        <v>0</v>
      </c>
      <c r="AC12" s="271">
        <v>0</v>
      </c>
      <c r="AD12" s="271">
        <v>0</v>
      </c>
      <c r="AE12" s="271">
        <v>0</v>
      </c>
      <c r="AF12" s="271">
        <v>0</v>
      </c>
      <c r="AG12" s="271">
        <v>0</v>
      </c>
      <c r="AH12" s="271">
        <v>0</v>
      </c>
      <c r="AI12" s="271">
        <v>0</v>
      </c>
      <c r="AJ12" s="271">
        <v>0</v>
      </c>
      <c r="AK12" s="271">
        <v>0</v>
      </c>
      <c r="AL12" s="271">
        <v>0</v>
      </c>
      <c r="AM12" s="271">
        <v>0</v>
      </c>
      <c r="AN12" s="271">
        <v>0</v>
      </c>
      <c r="AO12" s="271">
        <v>0</v>
      </c>
      <c r="AP12" s="271">
        <v>0</v>
      </c>
      <c r="AQ12" s="271">
        <v>0</v>
      </c>
      <c r="AR12" s="271">
        <v>0</v>
      </c>
      <c r="AS12" s="271">
        <v>0</v>
      </c>
      <c r="AT12" s="271">
        <v>0</v>
      </c>
      <c r="AU12" s="271">
        <v>0</v>
      </c>
      <c r="AV12" s="271">
        <v>0</v>
      </c>
      <c r="AW12" s="271">
        <v>0</v>
      </c>
      <c r="AX12" s="271">
        <v>0</v>
      </c>
      <c r="AY12" s="271">
        <v>0</v>
      </c>
      <c r="AZ12" s="271">
        <v>0</v>
      </c>
      <c r="BA12" s="271">
        <v>0</v>
      </c>
      <c r="BB12" s="271">
        <v>0</v>
      </c>
      <c r="BC12" s="271">
        <v>2</v>
      </c>
      <c r="BD12" s="271">
        <v>2</v>
      </c>
      <c r="BE12" s="271">
        <v>6</v>
      </c>
      <c r="BF12" s="160">
        <v>7</v>
      </c>
      <c r="BG12" s="372">
        <v>12</v>
      </c>
      <c r="BH12" s="372">
        <v>16</v>
      </c>
      <c r="BI12" s="372">
        <v>22</v>
      </c>
      <c r="BJ12" s="372">
        <v>41</v>
      </c>
      <c r="BK12" s="341">
        <v>47</v>
      </c>
      <c r="BL12" s="341">
        <v>47</v>
      </c>
      <c r="BM12" s="341">
        <v>79</v>
      </c>
      <c r="BN12" s="341">
        <v>112</v>
      </c>
      <c r="BO12" s="341">
        <v>155</v>
      </c>
      <c r="BP12" s="341">
        <v>206</v>
      </c>
      <c r="BQ12" s="367">
        <v>311</v>
      </c>
      <c r="BR12" s="341">
        <v>399</v>
      </c>
      <c r="BS12" s="341">
        <v>509</v>
      </c>
      <c r="BT12" s="341">
        <v>698</v>
      </c>
      <c r="BU12" s="341">
        <v>946</v>
      </c>
      <c r="BV12" s="341">
        <v>1260</v>
      </c>
      <c r="BW12" s="341">
        <v>1795</v>
      </c>
      <c r="BX12" s="341">
        <v>2345</v>
      </c>
      <c r="BY12" s="368">
        <v>2845</v>
      </c>
      <c r="BZ12" s="341">
        <v>3432</v>
      </c>
      <c r="CA12" s="341">
        <v>4155</v>
      </c>
      <c r="CB12" s="341">
        <v>4963</v>
      </c>
      <c r="CC12" s="341">
        <v>6009</v>
      </c>
      <c r="CD12" s="381">
        <v>7268</v>
      </c>
      <c r="CE12" s="381">
        <v>8570</v>
      </c>
      <c r="CF12" s="381">
        <v>10444</v>
      </c>
      <c r="CG12" s="381">
        <v>11589</v>
      </c>
      <c r="CH12" s="381">
        <v>13127</v>
      </c>
      <c r="CI12" s="380">
        <v>14583</v>
      </c>
      <c r="CJ12" s="381"/>
      <c r="CK12" s="381"/>
      <c r="CL12" s="379"/>
      <c r="CM12" s="379"/>
      <c r="CN12" s="379"/>
      <c r="CO12" s="79"/>
      <c r="CP12" s="284"/>
      <c r="CQ12" s="280"/>
      <c r="CR12" s="280"/>
      <c r="CS12" s="280"/>
      <c r="CT12" s="285"/>
      <c r="CU12" s="83"/>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267" t="s">
        <v>41</v>
      </c>
    </row>
    <row r="13" spans="1:127" ht="18" customHeight="1" x14ac:dyDescent="0.2">
      <c r="A13" s="560"/>
      <c r="B13" s="561"/>
      <c r="C13" s="561"/>
      <c r="D13" s="562"/>
      <c r="E13" s="312">
        <v>43890</v>
      </c>
      <c r="F13" s="399">
        <v>43916</v>
      </c>
      <c r="G13" s="396">
        <v>27</v>
      </c>
      <c r="H13" s="404">
        <v>43928</v>
      </c>
      <c r="I13" s="412">
        <f t="shared" si="0"/>
        <v>43949</v>
      </c>
      <c r="J13" s="407" t="s">
        <v>51</v>
      </c>
      <c r="K13" s="271">
        <v>1</v>
      </c>
      <c r="L13" s="271">
        <v>1</v>
      </c>
      <c r="M13" s="271">
        <v>1</v>
      </c>
      <c r="N13" s="271">
        <v>1</v>
      </c>
      <c r="O13" s="271">
        <v>1</v>
      </c>
      <c r="P13" s="271">
        <v>1</v>
      </c>
      <c r="Q13" s="271">
        <v>1</v>
      </c>
      <c r="R13" s="271">
        <v>1</v>
      </c>
      <c r="S13" s="271">
        <v>1</v>
      </c>
      <c r="T13" s="271">
        <v>1</v>
      </c>
      <c r="U13" s="271">
        <v>1</v>
      </c>
      <c r="V13" s="271">
        <v>1</v>
      </c>
      <c r="W13" s="271">
        <v>1</v>
      </c>
      <c r="X13" s="271">
        <v>1</v>
      </c>
      <c r="Y13" s="271">
        <v>1</v>
      </c>
      <c r="Z13" s="271">
        <v>1</v>
      </c>
      <c r="AA13" s="271">
        <v>1</v>
      </c>
      <c r="AB13" s="271">
        <v>1</v>
      </c>
      <c r="AC13" s="271">
        <v>1</v>
      </c>
      <c r="AD13" s="271">
        <v>1</v>
      </c>
      <c r="AE13" s="271">
        <v>1</v>
      </c>
      <c r="AF13" s="271">
        <v>1</v>
      </c>
      <c r="AG13" s="271">
        <v>1</v>
      </c>
      <c r="AH13" s="271">
        <v>1</v>
      </c>
      <c r="AI13" s="271">
        <v>1</v>
      </c>
      <c r="AJ13" s="271">
        <v>1</v>
      </c>
      <c r="AK13" s="271">
        <v>1</v>
      </c>
      <c r="AL13" s="271">
        <v>1</v>
      </c>
      <c r="AM13" s="271">
        <v>1</v>
      </c>
      <c r="AN13" s="271">
        <v>1</v>
      </c>
      <c r="AO13" s="271">
        <v>1</v>
      </c>
      <c r="AP13" s="271">
        <v>1</v>
      </c>
      <c r="AQ13" s="271">
        <v>1</v>
      </c>
      <c r="AR13" s="271">
        <v>1</v>
      </c>
      <c r="AS13" s="271">
        <v>1</v>
      </c>
      <c r="AT13" s="271">
        <v>1</v>
      </c>
      <c r="AU13" s="271">
        <v>1</v>
      </c>
      <c r="AV13" s="271">
        <v>1</v>
      </c>
      <c r="AW13" s="163">
        <v>7</v>
      </c>
      <c r="AX13" s="163">
        <v>11</v>
      </c>
      <c r="AY13" s="163">
        <v>18</v>
      </c>
      <c r="AZ13" s="163">
        <v>27</v>
      </c>
      <c r="BA13" s="164">
        <v>39</v>
      </c>
      <c r="BB13" s="164">
        <v>70</v>
      </c>
      <c r="BC13" s="164">
        <v>78</v>
      </c>
      <c r="BD13" s="164">
        <v>102</v>
      </c>
      <c r="BE13" s="164">
        <v>122</v>
      </c>
      <c r="BF13" s="164">
        <v>122</v>
      </c>
      <c r="BG13" s="341">
        <v>167</v>
      </c>
      <c r="BH13" s="367">
        <v>282</v>
      </c>
      <c r="BI13" s="341">
        <v>442</v>
      </c>
      <c r="BJ13" s="341">
        <v>568</v>
      </c>
      <c r="BK13" s="341">
        <v>642</v>
      </c>
      <c r="BL13" s="341">
        <v>603</v>
      </c>
      <c r="BM13" s="341">
        <v>779</v>
      </c>
      <c r="BN13" s="341">
        <v>955</v>
      </c>
      <c r="BO13" s="341">
        <v>1022</v>
      </c>
      <c r="BP13" s="341">
        <v>1374</v>
      </c>
      <c r="BQ13" s="341">
        <v>1524</v>
      </c>
      <c r="BR13" s="341">
        <v>1793</v>
      </c>
      <c r="BS13" s="341">
        <v>1997</v>
      </c>
      <c r="BT13" s="341">
        <v>2221</v>
      </c>
      <c r="BU13" s="341">
        <v>2328</v>
      </c>
      <c r="BV13" s="341">
        <v>2591</v>
      </c>
      <c r="BW13" s="368">
        <v>3207</v>
      </c>
      <c r="BX13" s="341">
        <v>3477</v>
      </c>
      <c r="BY13" s="341">
        <v>4030</v>
      </c>
      <c r="BZ13" s="341">
        <v>4465</v>
      </c>
      <c r="CA13" s="341">
        <v>4923</v>
      </c>
      <c r="CB13" s="341">
        <v>5432</v>
      </c>
      <c r="CC13" s="341">
        <v>5608</v>
      </c>
      <c r="CD13" s="381">
        <v>6045</v>
      </c>
      <c r="CE13" s="381">
        <v>6345</v>
      </c>
      <c r="CF13" s="381">
        <v>6764</v>
      </c>
      <c r="CG13" s="381">
        <v>7292</v>
      </c>
      <c r="CH13" s="381">
        <v>7663</v>
      </c>
      <c r="CI13" s="381">
        <v>8692</v>
      </c>
      <c r="CJ13" s="381"/>
      <c r="CK13" s="381"/>
      <c r="CL13" s="379"/>
      <c r="CM13" s="383"/>
      <c r="CN13" s="379"/>
      <c r="CO13" s="79"/>
      <c r="CP13" s="284"/>
      <c r="CQ13" s="280"/>
      <c r="CR13" s="280"/>
      <c r="CS13" s="280"/>
      <c r="CT13" s="285"/>
      <c r="CU13" s="83"/>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267" t="s">
        <v>51</v>
      </c>
    </row>
    <row r="14" spans="1:127" ht="18" customHeight="1" x14ac:dyDescent="0.2">
      <c r="A14" s="560"/>
      <c r="B14" s="561"/>
      <c r="C14" s="561"/>
      <c r="D14" s="562"/>
      <c r="E14" s="312">
        <v>43899</v>
      </c>
      <c r="F14" s="399">
        <v>43920</v>
      </c>
      <c r="G14" s="396">
        <v>21</v>
      </c>
      <c r="H14" s="404">
        <v>43937</v>
      </c>
      <c r="I14" s="412">
        <f t="shared" si="0"/>
        <v>43958</v>
      </c>
      <c r="J14" s="407" t="s">
        <v>10</v>
      </c>
      <c r="K14" s="271">
        <v>0</v>
      </c>
      <c r="L14" s="271">
        <v>0</v>
      </c>
      <c r="M14" s="271">
        <v>0</v>
      </c>
      <c r="N14" s="271">
        <v>0</v>
      </c>
      <c r="O14" s="271">
        <v>0</v>
      </c>
      <c r="P14" s="271">
        <v>0</v>
      </c>
      <c r="Q14" s="271">
        <v>0</v>
      </c>
      <c r="R14" s="271">
        <v>0</v>
      </c>
      <c r="S14" s="271">
        <v>0</v>
      </c>
      <c r="T14" s="271">
        <v>0</v>
      </c>
      <c r="U14" s="271">
        <v>0</v>
      </c>
      <c r="V14" s="271">
        <v>0</v>
      </c>
      <c r="W14" s="271">
        <v>0</v>
      </c>
      <c r="X14" s="271">
        <v>0</v>
      </c>
      <c r="Y14" s="271">
        <v>0</v>
      </c>
      <c r="Z14" s="271">
        <v>0</v>
      </c>
      <c r="AA14" s="271">
        <v>0</v>
      </c>
      <c r="AB14" s="271">
        <v>0</v>
      </c>
      <c r="AC14" s="271">
        <v>0</v>
      </c>
      <c r="AD14" s="271">
        <v>0</v>
      </c>
      <c r="AE14" s="271">
        <v>0</v>
      </c>
      <c r="AF14" s="271">
        <v>0</v>
      </c>
      <c r="AG14" s="271">
        <v>0</v>
      </c>
      <c r="AH14" s="271">
        <v>0</v>
      </c>
      <c r="AI14" s="271">
        <v>0</v>
      </c>
      <c r="AJ14" s="271">
        <v>0</v>
      </c>
      <c r="AK14" s="271">
        <v>0</v>
      </c>
      <c r="AL14" s="271">
        <v>0</v>
      </c>
      <c r="AM14" s="271">
        <v>0</v>
      </c>
      <c r="AN14" s="271">
        <v>0</v>
      </c>
      <c r="AO14" s="271">
        <v>0</v>
      </c>
      <c r="AP14" s="271">
        <v>0</v>
      </c>
      <c r="AQ14" s="271">
        <v>0</v>
      </c>
      <c r="AR14" s="271">
        <v>0</v>
      </c>
      <c r="AS14" s="271">
        <v>0</v>
      </c>
      <c r="AT14" s="271">
        <v>0</v>
      </c>
      <c r="AU14" s="271">
        <v>0</v>
      </c>
      <c r="AV14" s="271">
        <v>0</v>
      </c>
      <c r="AW14" s="271">
        <v>0</v>
      </c>
      <c r="AX14" s="271">
        <v>0</v>
      </c>
      <c r="AY14" s="271">
        <v>0</v>
      </c>
      <c r="AZ14" s="271">
        <v>2</v>
      </c>
      <c r="BA14" s="271">
        <v>2</v>
      </c>
      <c r="BB14" s="271">
        <v>2</v>
      </c>
      <c r="BC14" s="271">
        <v>3</v>
      </c>
      <c r="BD14" s="271">
        <v>5</v>
      </c>
      <c r="BE14" s="271">
        <v>5</v>
      </c>
      <c r="BF14" s="160">
        <v>10</v>
      </c>
      <c r="BG14" s="160">
        <v>17</v>
      </c>
      <c r="BH14" s="160">
        <v>23</v>
      </c>
      <c r="BI14" s="160">
        <v>31</v>
      </c>
      <c r="BJ14" s="271">
        <v>42</v>
      </c>
      <c r="BK14" s="271">
        <v>73</v>
      </c>
      <c r="BL14" s="271">
        <v>99</v>
      </c>
      <c r="BM14" s="271">
        <v>121</v>
      </c>
      <c r="BN14" s="271">
        <v>146</v>
      </c>
      <c r="BO14" s="271">
        <v>197</v>
      </c>
      <c r="BP14" s="161">
        <v>287</v>
      </c>
      <c r="BQ14" s="271">
        <v>485</v>
      </c>
      <c r="BR14" s="271">
        <v>555</v>
      </c>
      <c r="BS14" s="271">
        <v>621</v>
      </c>
      <c r="BT14" s="271">
        <v>772</v>
      </c>
      <c r="BU14" s="271">
        <v>1026</v>
      </c>
      <c r="BV14" s="271">
        <v>1247</v>
      </c>
      <c r="BW14" s="271">
        <v>1525</v>
      </c>
      <c r="BX14" s="271">
        <v>2000</v>
      </c>
      <c r="BY14" s="271">
        <v>2366</v>
      </c>
      <c r="BZ14" s="271">
        <v>2651</v>
      </c>
      <c r="CA14" s="162">
        <v>2808</v>
      </c>
      <c r="CB14" s="271">
        <v>3929</v>
      </c>
      <c r="CC14" s="272">
        <v>4638</v>
      </c>
      <c r="CD14" s="381">
        <v>4570</v>
      </c>
      <c r="CE14" s="381">
        <v>5324</v>
      </c>
      <c r="CF14" s="381">
        <v>5915</v>
      </c>
      <c r="CG14" s="381">
        <v>6369</v>
      </c>
      <c r="CH14" s="381">
        <v>6994</v>
      </c>
      <c r="CI14" s="381">
        <v>8822</v>
      </c>
      <c r="CJ14" s="381"/>
      <c r="CK14" s="381"/>
      <c r="CL14" s="379"/>
      <c r="CM14" s="379"/>
      <c r="CN14" s="379"/>
      <c r="CO14" s="80"/>
      <c r="CP14" s="284"/>
      <c r="CQ14" s="280"/>
      <c r="CR14" s="280"/>
      <c r="CS14" s="280"/>
      <c r="CT14" s="285"/>
      <c r="CU14" s="83"/>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267" t="s">
        <v>10</v>
      </c>
    </row>
    <row r="15" spans="1:127" ht="18" customHeight="1" thickBot="1" x14ac:dyDescent="0.25">
      <c r="A15" s="563"/>
      <c r="B15" s="564"/>
      <c r="C15" s="564"/>
      <c r="D15" s="565"/>
      <c r="E15" s="312">
        <v>43899</v>
      </c>
      <c r="F15" s="399">
        <v>43920</v>
      </c>
      <c r="G15" s="396">
        <v>21</v>
      </c>
      <c r="H15" s="404">
        <v>43937</v>
      </c>
      <c r="I15" s="412">
        <f t="shared" si="0"/>
        <v>43958</v>
      </c>
      <c r="J15" s="407" t="s">
        <v>47</v>
      </c>
      <c r="K15" s="271">
        <v>0</v>
      </c>
      <c r="L15" s="271">
        <v>0</v>
      </c>
      <c r="M15" s="271">
        <v>0</v>
      </c>
      <c r="N15" s="271">
        <v>0</v>
      </c>
      <c r="O15" s="271">
        <v>0</v>
      </c>
      <c r="P15" s="271">
        <v>0</v>
      </c>
      <c r="Q15" s="271">
        <v>0</v>
      </c>
      <c r="R15" s="271">
        <v>0</v>
      </c>
      <c r="S15" s="271">
        <v>0</v>
      </c>
      <c r="T15" s="271">
        <v>0</v>
      </c>
      <c r="U15" s="271">
        <v>0</v>
      </c>
      <c r="V15" s="271">
        <v>0</v>
      </c>
      <c r="W15" s="271">
        <v>0</v>
      </c>
      <c r="X15" s="271">
        <v>0</v>
      </c>
      <c r="Y15" s="271">
        <v>0</v>
      </c>
      <c r="Z15" s="271">
        <v>0</v>
      </c>
      <c r="AA15" s="271">
        <v>0</v>
      </c>
      <c r="AB15" s="271">
        <v>0</v>
      </c>
      <c r="AC15" s="271">
        <v>0</v>
      </c>
      <c r="AD15" s="271">
        <v>0</v>
      </c>
      <c r="AE15" s="271">
        <v>0</v>
      </c>
      <c r="AF15" s="271">
        <v>0</v>
      </c>
      <c r="AG15" s="271">
        <v>0</v>
      </c>
      <c r="AH15" s="271">
        <v>0</v>
      </c>
      <c r="AI15" s="271">
        <v>0</v>
      </c>
      <c r="AJ15" s="271">
        <v>0</v>
      </c>
      <c r="AK15" s="271">
        <v>0</v>
      </c>
      <c r="AL15" s="271">
        <v>0</v>
      </c>
      <c r="AM15" s="271">
        <v>0</v>
      </c>
      <c r="AN15" s="271">
        <v>0</v>
      </c>
      <c r="AO15" s="271">
        <v>0</v>
      </c>
      <c r="AP15" s="271">
        <v>0</v>
      </c>
      <c r="AQ15" s="271">
        <v>0</v>
      </c>
      <c r="AR15" s="271">
        <v>0</v>
      </c>
      <c r="AS15" s="271">
        <v>0</v>
      </c>
      <c r="AT15" s="271">
        <v>0</v>
      </c>
      <c r="AU15" s="271">
        <v>0</v>
      </c>
      <c r="AV15" s="271">
        <v>0</v>
      </c>
      <c r="AW15" s="271">
        <v>0</v>
      </c>
      <c r="AX15" s="271">
        <v>0</v>
      </c>
      <c r="AY15" s="271">
        <v>0</v>
      </c>
      <c r="AZ15" s="271">
        <v>0</v>
      </c>
      <c r="BA15" s="271">
        <v>0</v>
      </c>
      <c r="BB15" s="271">
        <v>3</v>
      </c>
      <c r="BC15" s="271">
        <v>4</v>
      </c>
      <c r="BD15" s="271">
        <v>8</v>
      </c>
      <c r="BE15" s="167">
        <v>11</v>
      </c>
      <c r="BF15" s="160">
        <v>13</v>
      </c>
      <c r="BG15" s="160">
        <v>16</v>
      </c>
      <c r="BH15" s="160">
        <v>21</v>
      </c>
      <c r="BI15" s="160">
        <v>27</v>
      </c>
      <c r="BJ15" s="160">
        <v>44</v>
      </c>
      <c r="BK15" s="271">
        <v>60</v>
      </c>
      <c r="BL15" s="271">
        <v>63</v>
      </c>
      <c r="BM15" s="271">
        <v>85</v>
      </c>
      <c r="BN15" s="271">
        <v>110</v>
      </c>
      <c r="BO15" s="271">
        <v>196</v>
      </c>
      <c r="BP15" s="161">
        <v>306</v>
      </c>
      <c r="BQ15" s="271">
        <v>374</v>
      </c>
      <c r="BR15" s="271">
        <v>582</v>
      </c>
      <c r="BS15" s="271">
        <v>643</v>
      </c>
      <c r="BT15" s="271">
        <v>758</v>
      </c>
      <c r="BU15" s="271">
        <v>955</v>
      </c>
      <c r="BV15" s="271">
        <v>1229</v>
      </c>
      <c r="BW15" s="271">
        <v>1563</v>
      </c>
      <c r="BX15" s="271">
        <v>1937</v>
      </c>
      <c r="BY15" s="271">
        <v>2455</v>
      </c>
      <c r="BZ15" s="271">
        <v>2792</v>
      </c>
      <c r="CA15" s="162">
        <v>3147</v>
      </c>
      <c r="CB15" s="271">
        <v>3809</v>
      </c>
      <c r="CC15" s="272">
        <v>4355</v>
      </c>
      <c r="CD15" s="381">
        <v>5069</v>
      </c>
      <c r="CE15" s="381">
        <v>5734</v>
      </c>
      <c r="CF15" s="381">
        <v>6556</v>
      </c>
      <c r="CG15" s="381">
        <v>7209</v>
      </c>
      <c r="CH15" s="381">
        <v>8043</v>
      </c>
      <c r="CI15" s="381">
        <v>8925</v>
      </c>
      <c r="CJ15" s="381"/>
      <c r="CK15" s="381"/>
      <c r="CL15" s="379"/>
      <c r="CM15" s="379"/>
      <c r="CN15" s="383"/>
      <c r="CO15" s="79"/>
      <c r="CP15" s="284"/>
      <c r="CQ15" s="280"/>
      <c r="CR15" s="280"/>
      <c r="CS15" s="280"/>
      <c r="CT15" s="285"/>
      <c r="CU15" s="83"/>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267" t="s">
        <v>47</v>
      </c>
    </row>
    <row r="16" spans="1:127" ht="18" customHeight="1" x14ac:dyDescent="0.2">
      <c r="A16" s="542" t="s">
        <v>180</v>
      </c>
      <c r="B16" s="543"/>
      <c r="C16" s="543"/>
      <c r="D16" s="544"/>
      <c r="E16" s="312">
        <v>43903</v>
      </c>
      <c r="F16" s="399">
        <v>43921</v>
      </c>
      <c r="G16" s="396">
        <v>18</v>
      </c>
      <c r="H16" s="404">
        <v>43941</v>
      </c>
      <c r="I16" s="412">
        <f t="shared" si="0"/>
        <v>43962</v>
      </c>
      <c r="J16" s="407" t="s">
        <v>7</v>
      </c>
      <c r="K16" s="271">
        <v>0</v>
      </c>
      <c r="L16" s="271">
        <v>0</v>
      </c>
      <c r="M16" s="271">
        <v>0</v>
      </c>
      <c r="N16" s="271">
        <v>0</v>
      </c>
      <c r="O16" s="271">
        <v>0</v>
      </c>
      <c r="P16" s="271">
        <v>0</v>
      </c>
      <c r="Q16" s="271">
        <v>0</v>
      </c>
      <c r="R16" s="271">
        <v>0</v>
      </c>
      <c r="S16" s="271">
        <v>0</v>
      </c>
      <c r="T16" s="271">
        <v>0</v>
      </c>
      <c r="U16" s="271">
        <v>0</v>
      </c>
      <c r="V16" s="271">
        <v>0</v>
      </c>
      <c r="W16" s="271">
        <v>0</v>
      </c>
      <c r="X16" s="271">
        <v>0</v>
      </c>
      <c r="Y16" s="271">
        <v>0</v>
      </c>
      <c r="Z16" s="271">
        <v>0</v>
      </c>
      <c r="AA16" s="271">
        <v>0</v>
      </c>
      <c r="AB16" s="271">
        <v>0</v>
      </c>
      <c r="AC16" s="271">
        <v>0</v>
      </c>
      <c r="AD16" s="271">
        <v>0</v>
      </c>
      <c r="AE16" s="271">
        <v>0</v>
      </c>
      <c r="AF16" s="271">
        <v>0</v>
      </c>
      <c r="AG16" s="271">
        <v>0</v>
      </c>
      <c r="AH16" s="271">
        <v>0</v>
      </c>
      <c r="AI16" s="271">
        <v>0</v>
      </c>
      <c r="AJ16" s="271">
        <v>0</v>
      </c>
      <c r="AK16" s="271">
        <v>0</v>
      </c>
      <c r="AL16" s="271">
        <v>0</v>
      </c>
      <c r="AM16" s="271">
        <v>0</v>
      </c>
      <c r="AN16" s="271">
        <v>0</v>
      </c>
      <c r="AO16" s="271">
        <v>0</v>
      </c>
      <c r="AP16" s="271">
        <v>0</v>
      </c>
      <c r="AQ16" s="271">
        <v>0</v>
      </c>
      <c r="AR16" s="271">
        <v>0</v>
      </c>
      <c r="AS16" s="271">
        <v>0</v>
      </c>
      <c r="AT16" s="271">
        <v>0</v>
      </c>
      <c r="AU16" s="271">
        <v>0</v>
      </c>
      <c r="AV16" s="271">
        <v>0</v>
      </c>
      <c r="AW16" s="271">
        <v>0</v>
      </c>
      <c r="AX16" s="271">
        <v>0</v>
      </c>
      <c r="AY16" s="271">
        <v>0</v>
      </c>
      <c r="AZ16" s="271">
        <v>0</v>
      </c>
      <c r="BA16" s="271">
        <v>0</v>
      </c>
      <c r="BB16" s="271">
        <v>0</v>
      </c>
      <c r="BC16" s="271">
        <v>0</v>
      </c>
      <c r="BD16" s="271">
        <v>0</v>
      </c>
      <c r="BE16" s="271">
        <v>0</v>
      </c>
      <c r="BF16" s="271">
        <v>0</v>
      </c>
      <c r="BG16" s="271">
        <v>1</v>
      </c>
      <c r="BH16" s="271">
        <v>3</v>
      </c>
      <c r="BI16" s="271">
        <v>5</v>
      </c>
      <c r="BJ16" s="160">
        <v>11</v>
      </c>
      <c r="BK16" s="160">
        <v>23</v>
      </c>
      <c r="BL16" s="160">
        <v>24</v>
      </c>
      <c r="BM16" s="160">
        <v>41</v>
      </c>
      <c r="BN16" s="271">
        <v>68</v>
      </c>
      <c r="BO16" s="271">
        <v>96</v>
      </c>
      <c r="BP16" s="167">
        <v>159</v>
      </c>
      <c r="BQ16" s="271">
        <v>194</v>
      </c>
      <c r="BR16" s="271">
        <v>194</v>
      </c>
      <c r="BS16" s="161">
        <v>327</v>
      </c>
      <c r="BT16" s="271">
        <v>415</v>
      </c>
      <c r="BU16" s="271">
        <v>618</v>
      </c>
      <c r="BV16" s="271">
        <v>875</v>
      </c>
      <c r="BW16" s="271">
        <v>1012</v>
      </c>
      <c r="BX16" s="271">
        <v>1291</v>
      </c>
      <c r="BY16" s="271">
        <v>1524</v>
      </c>
      <c r="BZ16" s="271">
        <v>1993</v>
      </c>
      <c r="CA16" s="271">
        <v>2571</v>
      </c>
      <c r="CB16" s="162">
        <v>3128</v>
      </c>
      <c r="CC16" s="272">
        <v>3557</v>
      </c>
      <c r="CD16" s="381">
        <v>3650</v>
      </c>
      <c r="CE16" s="381">
        <v>4696</v>
      </c>
      <c r="CF16" s="381">
        <v>5035</v>
      </c>
      <c r="CG16" s="381">
        <v>5453</v>
      </c>
      <c r="CH16" s="381">
        <v>6642</v>
      </c>
      <c r="CI16" s="381">
        <v>7781</v>
      </c>
      <c r="CJ16" s="381"/>
      <c r="CK16" s="381"/>
      <c r="CL16" s="379"/>
      <c r="CM16" s="379"/>
      <c r="CN16" s="379"/>
      <c r="CO16" s="79"/>
      <c r="CP16" s="284"/>
      <c r="CQ16" s="280"/>
      <c r="CR16" s="280"/>
      <c r="CS16" s="280"/>
      <c r="CT16" s="285"/>
      <c r="CU16" s="83"/>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267" t="s">
        <v>7</v>
      </c>
    </row>
    <row r="17" spans="1:127" ht="18" customHeight="1" x14ac:dyDescent="0.2">
      <c r="A17" s="545"/>
      <c r="B17" s="546"/>
      <c r="C17" s="546"/>
      <c r="D17" s="547"/>
      <c r="E17" s="312">
        <v>43899</v>
      </c>
      <c r="F17" s="399">
        <v>43922</v>
      </c>
      <c r="G17" s="396">
        <v>22</v>
      </c>
      <c r="H17" s="404">
        <v>43937</v>
      </c>
      <c r="I17" s="412">
        <f t="shared" si="0"/>
        <v>43958</v>
      </c>
      <c r="J17" s="407" t="s">
        <v>6</v>
      </c>
      <c r="K17" s="271">
        <v>0</v>
      </c>
      <c r="L17" s="271">
        <v>0</v>
      </c>
      <c r="M17" s="271">
        <v>0</v>
      </c>
      <c r="N17" s="271">
        <v>0</v>
      </c>
      <c r="O17" s="271">
        <v>0</v>
      </c>
      <c r="P17" s="271">
        <v>0</v>
      </c>
      <c r="Q17" s="271">
        <v>0</v>
      </c>
      <c r="R17" s="271">
        <v>0</v>
      </c>
      <c r="S17" s="271">
        <v>0</v>
      </c>
      <c r="T17" s="271">
        <v>0</v>
      </c>
      <c r="U17" s="271">
        <v>0</v>
      </c>
      <c r="V17" s="271">
        <v>0</v>
      </c>
      <c r="W17" s="271">
        <v>0</v>
      </c>
      <c r="X17" s="271">
        <v>0</v>
      </c>
      <c r="Y17" s="271">
        <v>0</v>
      </c>
      <c r="Z17" s="271">
        <v>0</v>
      </c>
      <c r="AA17" s="271">
        <v>0</v>
      </c>
      <c r="AB17" s="271">
        <v>0</v>
      </c>
      <c r="AC17" s="271">
        <v>0</v>
      </c>
      <c r="AD17" s="271">
        <v>0</v>
      </c>
      <c r="AE17" s="271">
        <v>0</v>
      </c>
      <c r="AF17" s="271">
        <v>0</v>
      </c>
      <c r="AG17" s="271">
        <v>0</v>
      </c>
      <c r="AH17" s="271">
        <v>0</v>
      </c>
      <c r="AI17" s="271">
        <v>0</v>
      </c>
      <c r="AJ17" s="271">
        <v>0</v>
      </c>
      <c r="AK17" s="271">
        <v>0</v>
      </c>
      <c r="AL17" s="271">
        <v>0</v>
      </c>
      <c r="AM17" s="271">
        <v>0</v>
      </c>
      <c r="AN17" s="271">
        <v>0</v>
      </c>
      <c r="AO17" s="271">
        <v>0</v>
      </c>
      <c r="AP17" s="271">
        <v>0</v>
      </c>
      <c r="AQ17" s="271">
        <v>0</v>
      </c>
      <c r="AR17" s="271">
        <v>0</v>
      </c>
      <c r="AS17" s="271">
        <v>0</v>
      </c>
      <c r="AT17" s="271">
        <v>0</v>
      </c>
      <c r="AU17" s="271">
        <v>0</v>
      </c>
      <c r="AV17" s="271">
        <v>0</v>
      </c>
      <c r="AW17" s="271">
        <v>0</v>
      </c>
      <c r="AX17" s="271">
        <v>0</v>
      </c>
      <c r="AY17" s="271">
        <v>0</v>
      </c>
      <c r="AZ17" s="271">
        <v>0</v>
      </c>
      <c r="BA17" s="271">
        <v>0</v>
      </c>
      <c r="BB17" s="271">
        <v>0</v>
      </c>
      <c r="BC17" s="271">
        <v>3</v>
      </c>
      <c r="BD17" s="271">
        <v>7</v>
      </c>
      <c r="BE17" s="271">
        <v>7</v>
      </c>
      <c r="BF17" s="160">
        <v>7</v>
      </c>
      <c r="BG17" s="160">
        <v>14</v>
      </c>
      <c r="BH17" s="160">
        <v>30</v>
      </c>
      <c r="BI17" s="160">
        <v>45</v>
      </c>
      <c r="BJ17" s="271">
        <v>76</v>
      </c>
      <c r="BK17" s="271">
        <v>101</v>
      </c>
      <c r="BL17" s="271">
        <v>99</v>
      </c>
      <c r="BM17" s="271">
        <v>132</v>
      </c>
      <c r="BN17" s="271">
        <v>167</v>
      </c>
      <c r="BO17" s="271">
        <v>218</v>
      </c>
      <c r="BP17" s="161">
        <v>277</v>
      </c>
      <c r="BQ17" s="271">
        <v>363</v>
      </c>
      <c r="BR17" s="271">
        <v>475</v>
      </c>
      <c r="BS17" s="271">
        <v>591</v>
      </c>
      <c r="BT17" s="271">
        <v>704</v>
      </c>
      <c r="BU17" s="271">
        <v>723</v>
      </c>
      <c r="BV17" s="271">
        <v>1021</v>
      </c>
      <c r="BW17" s="271">
        <v>1430</v>
      </c>
      <c r="BX17" s="271">
        <v>1433</v>
      </c>
      <c r="BY17" s="271">
        <v>1740</v>
      </c>
      <c r="BZ17" s="271">
        <v>2307</v>
      </c>
      <c r="CA17" s="271">
        <v>2311</v>
      </c>
      <c r="CB17" s="271">
        <v>2966</v>
      </c>
      <c r="CC17" s="162">
        <v>2982</v>
      </c>
      <c r="CD17" s="381">
        <v>3214</v>
      </c>
      <c r="CE17" s="381">
        <v>3598</v>
      </c>
      <c r="CF17" s="381">
        <v>4030</v>
      </c>
      <c r="CG17" s="381">
        <v>4699</v>
      </c>
      <c r="CH17" s="381">
        <v>4907</v>
      </c>
      <c r="CI17" s="381">
        <v>5429</v>
      </c>
      <c r="CJ17" s="381"/>
      <c r="CK17" s="381"/>
      <c r="CL17" s="379"/>
      <c r="CM17" s="379"/>
      <c r="CN17" s="379"/>
      <c r="CO17" s="79"/>
      <c r="CP17" s="284"/>
      <c r="CQ17" s="280"/>
      <c r="CR17" s="280"/>
      <c r="CS17" s="282"/>
      <c r="CT17" s="285"/>
      <c r="CU17" s="83"/>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267" t="s">
        <v>6</v>
      </c>
    </row>
    <row r="18" spans="1:127" ht="18" customHeight="1" x14ac:dyDescent="0.2">
      <c r="A18" s="545"/>
      <c r="B18" s="546"/>
      <c r="C18" s="546"/>
      <c r="D18" s="547"/>
      <c r="E18" s="312">
        <v>43900</v>
      </c>
      <c r="F18" s="399">
        <v>43922</v>
      </c>
      <c r="G18" s="396">
        <v>21</v>
      </c>
      <c r="H18" s="404">
        <v>43938</v>
      </c>
      <c r="I18" s="412">
        <f t="shared" si="0"/>
        <v>43959</v>
      </c>
      <c r="J18" s="407" t="s">
        <v>46</v>
      </c>
      <c r="K18" s="271">
        <v>0</v>
      </c>
      <c r="L18" s="271">
        <v>0</v>
      </c>
      <c r="M18" s="271">
        <v>0</v>
      </c>
      <c r="N18" s="271">
        <v>0</v>
      </c>
      <c r="O18" s="271">
        <v>0</v>
      </c>
      <c r="P18" s="271">
        <v>0</v>
      </c>
      <c r="Q18" s="271">
        <v>0</v>
      </c>
      <c r="R18" s="271">
        <v>0</v>
      </c>
      <c r="S18" s="271">
        <v>0</v>
      </c>
      <c r="T18" s="271">
        <v>0</v>
      </c>
      <c r="U18" s="271">
        <v>0</v>
      </c>
      <c r="V18" s="271">
        <v>0</v>
      </c>
      <c r="W18" s="271">
        <v>0</v>
      </c>
      <c r="X18" s="271">
        <v>0</v>
      </c>
      <c r="Y18" s="271">
        <v>0</v>
      </c>
      <c r="Z18" s="271">
        <v>0</v>
      </c>
      <c r="AA18" s="271">
        <v>0</v>
      </c>
      <c r="AB18" s="271">
        <v>0</v>
      </c>
      <c r="AC18" s="271">
        <v>0</v>
      </c>
      <c r="AD18" s="271">
        <v>0</v>
      </c>
      <c r="AE18" s="271">
        <v>0</v>
      </c>
      <c r="AF18" s="271">
        <v>0</v>
      </c>
      <c r="AG18" s="271">
        <v>0</v>
      </c>
      <c r="AH18" s="271">
        <v>0</v>
      </c>
      <c r="AI18" s="271">
        <v>0</v>
      </c>
      <c r="AJ18" s="271">
        <v>0</v>
      </c>
      <c r="AK18" s="271">
        <v>0</v>
      </c>
      <c r="AL18" s="271">
        <v>0</v>
      </c>
      <c r="AM18" s="271">
        <v>0</v>
      </c>
      <c r="AN18" s="271">
        <v>0</v>
      </c>
      <c r="AO18" s="271">
        <v>0</v>
      </c>
      <c r="AP18" s="271">
        <v>0</v>
      </c>
      <c r="AQ18" s="271">
        <v>0</v>
      </c>
      <c r="AR18" s="271">
        <v>0</v>
      </c>
      <c r="AS18" s="271">
        <v>0</v>
      </c>
      <c r="AT18" s="271">
        <v>0</v>
      </c>
      <c r="AU18" s="271">
        <v>0</v>
      </c>
      <c r="AV18" s="271">
        <v>0</v>
      </c>
      <c r="AW18" s="271">
        <v>0</v>
      </c>
      <c r="AX18" s="271">
        <v>0</v>
      </c>
      <c r="AY18" s="271">
        <v>0</v>
      </c>
      <c r="AZ18" s="271">
        <v>0</v>
      </c>
      <c r="BA18" s="271">
        <v>0</v>
      </c>
      <c r="BB18" s="271">
        <v>1</v>
      </c>
      <c r="BC18" s="271">
        <v>1</v>
      </c>
      <c r="BD18" s="271">
        <v>1</v>
      </c>
      <c r="BE18" s="271">
        <v>3</v>
      </c>
      <c r="BF18" s="271">
        <v>3</v>
      </c>
      <c r="BG18" s="160">
        <v>3</v>
      </c>
      <c r="BH18" s="160">
        <v>9</v>
      </c>
      <c r="BI18" s="160">
        <v>18</v>
      </c>
      <c r="BJ18" s="160">
        <v>26</v>
      </c>
      <c r="BK18" s="271">
        <v>32</v>
      </c>
      <c r="BL18" s="271">
        <v>32</v>
      </c>
      <c r="BM18" s="271">
        <v>52</v>
      </c>
      <c r="BN18" s="271">
        <v>74</v>
      </c>
      <c r="BO18" s="271">
        <v>100</v>
      </c>
      <c r="BP18" s="271">
        <v>154</v>
      </c>
      <c r="BQ18" s="167">
        <v>223</v>
      </c>
      <c r="BR18" s="161">
        <v>304</v>
      </c>
      <c r="BS18" s="271">
        <v>393</v>
      </c>
      <c r="BT18" s="271">
        <v>614</v>
      </c>
      <c r="BU18" s="271">
        <v>772</v>
      </c>
      <c r="BV18" s="271">
        <v>916</v>
      </c>
      <c r="BW18" s="271">
        <v>1097</v>
      </c>
      <c r="BX18" s="271">
        <v>1318</v>
      </c>
      <c r="BY18" s="271">
        <v>1511</v>
      </c>
      <c r="BZ18" s="271">
        <v>1720</v>
      </c>
      <c r="CA18" s="271">
        <v>1917</v>
      </c>
      <c r="CB18" s="271">
        <v>2391</v>
      </c>
      <c r="CC18" s="162">
        <v>2933</v>
      </c>
      <c r="CD18" s="381">
        <v>2596</v>
      </c>
      <c r="CE18" s="381">
        <v>2826</v>
      </c>
      <c r="CF18" s="381">
        <v>3041</v>
      </c>
      <c r="CG18" s="381">
        <v>3282</v>
      </c>
      <c r="CH18" s="381">
        <v>3443</v>
      </c>
      <c r="CI18" s="381">
        <v>4139</v>
      </c>
      <c r="CJ18" s="381"/>
      <c r="CK18" s="381"/>
      <c r="CL18" s="379"/>
      <c r="CM18" s="379"/>
      <c r="CN18" s="379"/>
      <c r="CO18" s="79"/>
      <c r="CP18" s="284"/>
      <c r="CQ18" s="280"/>
      <c r="CR18" s="280"/>
      <c r="CS18" s="282"/>
      <c r="CT18" s="285"/>
      <c r="CU18" s="8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267" t="s">
        <v>46</v>
      </c>
    </row>
    <row r="19" spans="1:127" ht="18" customHeight="1" x14ac:dyDescent="0.2">
      <c r="A19" s="545"/>
      <c r="B19" s="546"/>
      <c r="C19" s="546"/>
      <c r="D19" s="547"/>
      <c r="E19" s="312">
        <v>43903</v>
      </c>
      <c r="F19" s="399">
        <v>43922</v>
      </c>
      <c r="G19" s="396">
        <v>18</v>
      </c>
      <c r="H19" s="404">
        <v>43941</v>
      </c>
      <c r="I19" s="412">
        <f t="shared" si="0"/>
        <v>43962</v>
      </c>
      <c r="J19" s="407" t="s">
        <v>14</v>
      </c>
      <c r="K19" s="271">
        <v>0</v>
      </c>
      <c r="L19" s="271">
        <v>0</v>
      </c>
      <c r="M19" s="271">
        <v>0</v>
      </c>
      <c r="N19" s="271">
        <v>0</v>
      </c>
      <c r="O19" s="271">
        <v>0</v>
      </c>
      <c r="P19" s="271">
        <v>0</v>
      </c>
      <c r="Q19" s="271">
        <v>0</v>
      </c>
      <c r="R19" s="271">
        <v>0</v>
      </c>
      <c r="S19" s="271">
        <v>0</v>
      </c>
      <c r="T19" s="271">
        <v>0</v>
      </c>
      <c r="U19" s="271">
        <v>0</v>
      </c>
      <c r="V19" s="271">
        <v>0</v>
      </c>
      <c r="W19" s="271">
        <v>0</v>
      </c>
      <c r="X19" s="271">
        <v>0</v>
      </c>
      <c r="Y19" s="271">
        <v>0</v>
      </c>
      <c r="Z19" s="271">
        <v>0</v>
      </c>
      <c r="AA19" s="271">
        <v>0</v>
      </c>
      <c r="AB19" s="271">
        <v>0</v>
      </c>
      <c r="AC19" s="271">
        <v>0</v>
      </c>
      <c r="AD19" s="271">
        <v>0</v>
      </c>
      <c r="AE19" s="271">
        <v>0</v>
      </c>
      <c r="AF19" s="271">
        <v>0</v>
      </c>
      <c r="AG19" s="271">
        <v>0</v>
      </c>
      <c r="AH19" s="271">
        <v>0</v>
      </c>
      <c r="AI19" s="271">
        <v>0</v>
      </c>
      <c r="AJ19" s="271">
        <v>0</v>
      </c>
      <c r="AK19" s="271">
        <v>0</v>
      </c>
      <c r="AL19" s="271">
        <v>0</v>
      </c>
      <c r="AM19" s="271">
        <v>0</v>
      </c>
      <c r="AN19" s="271">
        <v>0</v>
      </c>
      <c r="AO19" s="271">
        <v>0</v>
      </c>
      <c r="AP19" s="271">
        <v>0</v>
      </c>
      <c r="AQ19" s="271">
        <v>0</v>
      </c>
      <c r="AR19" s="271">
        <v>0</v>
      </c>
      <c r="AS19" s="271">
        <v>0</v>
      </c>
      <c r="AT19" s="271">
        <v>0</v>
      </c>
      <c r="AU19" s="271">
        <v>0</v>
      </c>
      <c r="AV19" s="271">
        <v>0</v>
      </c>
      <c r="AW19" s="271">
        <v>0</v>
      </c>
      <c r="AX19" s="271">
        <v>0</v>
      </c>
      <c r="AY19" s="271">
        <v>0</v>
      </c>
      <c r="AZ19" s="271">
        <v>0</v>
      </c>
      <c r="BA19" s="271">
        <v>0</v>
      </c>
      <c r="BB19" s="271">
        <v>0</v>
      </c>
      <c r="BC19" s="271">
        <v>1</v>
      </c>
      <c r="BD19" s="271">
        <v>1</v>
      </c>
      <c r="BE19" s="271">
        <v>2</v>
      </c>
      <c r="BF19" s="271">
        <v>3</v>
      </c>
      <c r="BG19" s="271">
        <v>6</v>
      </c>
      <c r="BH19" s="271">
        <v>11</v>
      </c>
      <c r="BI19" s="271">
        <v>13</v>
      </c>
      <c r="BJ19" s="160">
        <v>13</v>
      </c>
      <c r="BK19" s="160">
        <v>16</v>
      </c>
      <c r="BL19" s="160">
        <v>20</v>
      </c>
      <c r="BM19" s="160">
        <v>25</v>
      </c>
      <c r="BN19" s="160">
        <v>30</v>
      </c>
      <c r="BO19" s="271">
        <v>38</v>
      </c>
      <c r="BP19" s="271">
        <v>60</v>
      </c>
      <c r="BQ19" s="271">
        <v>86</v>
      </c>
      <c r="BR19" s="271">
        <v>128</v>
      </c>
      <c r="BS19" s="271">
        <v>204</v>
      </c>
      <c r="BT19" s="161">
        <v>270</v>
      </c>
      <c r="BU19" s="271">
        <v>368</v>
      </c>
      <c r="BV19" s="271">
        <v>477</v>
      </c>
      <c r="BW19" s="271">
        <v>645</v>
      </c>
      <c r="BX19" s="271">
        <v>979</v>
      </c>
      <c r="BY19" s="271">
        <v>1233</v>
      </c>
      <c r="BZ19" s="271">
        <v>1513</v>
      </c>
      <c r="CA19" s="271">
        <v>1786</v>
      </c>
      <c r="CB19" s="271">
        <v>2158</v>
      </c>
      <c r="CC19" s="162">
        <v>2564</v>
      </c>
      <c r="CD19" s="381">
        <v>3038</v>
      </c>
      <c r="CE19" s="381">
        <v>3437</v>
      </c>
      <c r="CF19" s="381">
        <v>3953</v>
      </c>
      <c r="CG19" s="381">
        <v>4411</v>
      </c>
      <c r="CH19" s="381">
        <v>4936</v>
      </c>
      <c r="CI19" s="381">
        <v>5510</v>
      </c>
      <c r="CJ19" s="381"/>
      <c r="CK19" s="381"/>
      <c r="CL19" s="379"/>
      <c r="CM19" s="379"/>
      <c r="CN19" s="379"/>
      <c r="CO19" s="79"/>
      <c r="CP19" s="284"/>
      <c r="CQ19" s="280"/>
      <c r="CR19" s="282"/>
      <c r="CS19" s="280"/>
      <c r="CT19" s="285"/>
      <c r="CU19" s="83"/>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267" t="s">
        <v>14</v>
      </c>
    </row>
    <row r="20" spans="1:127" ht="18" customHeight="1" x14ac:dyDescent="0.2">
      <c r="A20" s="545"/>
      <c r="B20" s="546"/>
      <c r="C20" s="546"/>
      <c r="D20" s="547"/>
      <c r="E20" s="312">
        <v>43902</v>
      </c>
      <c r="F20" s="399">
        <v>43922</v>
      </c>
      <c r="G20" s="396">
        <v>19</v>
      </c>
      <c r="H20" s="404">
        <v>43940</v>
      </c>
      <c r="I20" s="412">
        <f t="shared" si="0"/>
        <v>43961</v>
      </c>
      <c r="J20" s="407" t="s">
        <v>37</v>
      </c>
      <c r="K20" s="271">
        <v>0</v>
      </c>
      <c r="L20" s="271">
        <v>0</v>
      </c>
      <c r="M20" s="271">
        <v>0</v>
      </c>
      <c r="N20" s="271">
        <v>0</v>
      </c>
      <c r="O20" s="271">
        <v>0</v>
      </c>
      <c r="P20" s="271">
        <v>0</v>
      </c>
      <c r="Q20" s="271">
        <v>0</v>
      </c>
      <c r="R20" s="271">
        <v>0</v>
      </c>
      <c r="S20" s="271">
        <v>0</v>
      </c>
      <c r="T20" s="271">
        <v>0</v>
      </c>
      <c r="U20" s="271">
        <v>0</v>
      </c>
      <c r="V20" s="271">
        <v>0</v>
      </c>
      <c r="W20" s="271">
        <v>0</v>
      </c>
      <c r="X20" s="271">
        <v>0</v>
      </c>
      <c r="Y20" s="271">
        <v>0</v>
      </c>
      <c r="Z20" s="271">
        <v>0</v>
      </c>
      <c r="AA20" s="271">
        <v>0</v>
      </c>
      <c r="AB20" s="271">
        <v>0</v>
      </c>
      <c r="AC20" s="271">
        <v>0</v>
      </c>
      <c r="AD20" s="271">
        <v>0</v>
      </c>
      <c r="AE20" s="271">
        <v>0</v>
      </c>
      <c r="AF20" s="271">
        <v>0</v>
      </c>
      <c r="AG20" s="271">
        <v>0</v>
      </c>
      <c r="AH20" s="271">
        <v>0</v>
      </c>
      <c r="AI20" s="271">
        <v>0</v>
      </c>
      <c r="AJ20" s="271">
        <v>0</v>
      </c>
      <c r="AK20" s="271">
        <v>0</v>
      </c>
      <c r="AL20" s="271">
        <v>0</v>
      </c>
      <c r="AM20" s="271">
        <v>0</v>
      </c>
      <c r="AN20" s="271">
        <v>0</v>
      </c>
      <c r="AO20" s="271">
        <v>0</v>
      </c>
      <c r="AP20" s="271">
        <v>0</v>
      </c>
      <c r="AQ20" s="271">
        <v>0</v>
      </c>
      <c r="AR20" s="271">
        <v>0</v>
      </c>
      <c r="AS20" s="271">
        <v>0</v>
      </c>
      <c r="AT20" s="271">
        <v>0</v>
      </c>
      <c r="AU20" s="271">
        <v>0</v>
      </c>
      <c r="AV20" s="271">
        <v>0</v>
      </c>
      <c r="AW20" s="271">
        <v>0</v>
      </c>
      <c r="AX20" s="271">
        <v>0</v>
      </c>
      <c r="AY20" s="271">
        <v>0</v>
      </c>
      <c r="AZ20" s="271">
        <v>0</v>
      </c>
      <c r="BA20" s="271">
        <v>0</v>
      </c>
      <c r="BB20" s="271">
        <v>0</v>
      </c>
      <c r="BC20" s="271">
        <v>0</v>
      </c>
      <c r="BD20" s="271">
        <v>0</v>
      </c>
      <c r="BE20" s="271">
        <v>0</v>
      </c>
      <c r="BF20" s="271">
        <v>0</v>
      </c>
      <c r="BG20" s="271">
        <v>3</v>
      </c>
      <c r="BH20" s="271">
        <v>4</v>
      </c>
      <c r="BI20" s="160">
        <v>5</v>
      </c>
      <c r="BJ20" s="160">
        <v>12</v>
      </c>
      <c r="BK20" s="160">
        <v>26</v>
      </c>
      <c r="BL20" s="160">
        <v>30</v>
      </c>
      <c r="BM20" s="160">
        <v>50</v>
      </c>
      <c r="BN20" s="271">
        <v>67</v>
      </c>
      <c r="BO20" s="271">
        <v>89</v>
      </c>
      <c r="BP20" s="271">
        <v>119</v>
      </c>
      <c r="BQ20" s="271">
        <v>173</v>
      </c>
      <c r="BR20" s="161">
        <v>247</v>
      </c>
      <c r="BS20" s="271">
        <v>356</v>
      </c>
      <c r="BT20" s="271">
        <v>443</v>
      </c>
      <c r="BU20" s="271">
        <v>567</v>
      </c>
      <c r="BV20" s="271">
        <v>704</v>
      </c>
      <c r="BW20" s="271">
        <v>868</v>
      </c>
      <c r="BX20" s="271">
        <v>1137</v>
      </c>
      <c r="BY20" s="271">
        <v>1406</v>
      </c>
      <c r="BZ20" s="271">
        <v>1653</v>
      </c>
      <c r="CA20" s="271">
        <v>1933</v>
      </c>
      <c r="CB20" s="271">
        <v>2199</v>
      </c>
      <c r="CC20" s="162">
        <v>2547</v>
      </c>
      <c r="CD20" s="381">
        <v>2901</v>
      </c>
      <c r="CE20" s="381">
        <v>3312</v>
      </c>
      <c r="CF20" s="381">
        <v>3739</v>
      </c>
      <c r="CG20" s="381">
        <v>4043</v>
      </c>
      <c r="CH20" s="381">
        <v>4453</v>
      </c>
      <c r="CI20" s="381">
        <v>4782</v>
      </c>
      <c r="CJ20" s="381"/>
      <c r="CK20" s="381"/>
      <c r="CL20" s="379"/>
      <c r="CM20" s="379"/>
      <c r="CN20" s="379"/>
      <c r="CO20" s="79"/>
      <c r="CP20" s="284"/>
      <c r="CQ20" s="280"/>
      <c r="CR20" s="282"/>
      <c r="CS20" s="280"/>
      <c r="CT20" s="285"/>
      <c r="CU20" s="83"/>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267" t="s">
        <v>37</v>
      </c>
    </row>
    <row r="21" spans="1:127" ht="18" customHeight="1" x14ac:dyDescent="0.2">
      <c r="A21" s="545"/>
      <c r="B21" s="546"/>
      <c r="C21" s="546"/>
      <c r="D21" s="547"/>
      <c r="E21" s="312">
        <v>43902</v>
      </c>
      <c r="F21" s="399">
        <v>43925</v>
      </c>
      <c r="G21" s="396">
        <v>22</v>
      </c>
      <c r="H21" s="404">
        <v>43940</v>
      </c>
      <c r="I21" s="412">
        <f t="shared" si="0"/>
        <v>43961</v>
      </c>
      <c r="J21" s="407" t="s">
        <v>21</v>
      </c>
      <c r="K21" s="271">
        <v>0</v>
      </c>
      <c r="L21" s="271">
        <v>0</v>
      </c>
      <c r="M21" s="271">
        <v>0</v>
      </c>
      <c r="N21" s="271">
        <v>0</v>
      </c>
      <c r="O21" s="271">
        <v>0</v>
      </c>
      <c r="P21" s="271">
        <v>0</v>
      </c>
      <c r="Q21" s="271">
        <v>0</v>
      </c>
      <c r="R21" s="271">
        <v>0</v>
      </c>
      <c r="S21" s="271">
        <v>0</v>
      </c>
      <c r="T21" s="271">
        <v>0</v>
      </c>
      <c r="U21" s="271">
        <v>0</v>
      </c>
      <c r="V21" s="271">
        <v>0</v>
      </c>
      <c r="W21" s="271">
        <v>0</v>
      </c>
      <c r="X21" s="271">
        <v>0</v>
      </c>
      <c r="Y21" s="271">
        <v>0</v>
      </c>
      <c r="Z21" s="271">
        <v>0</v>
      </c>
      <c r="AA21" s="271">
        <v>0</v>
      </c>
      <c r="AB21" s="271">
        <v>0</v>
      </c>
      <c r="AC21" s="271">
        <v>0</v>
      </c>
      <c r="AD21" s="271">
        <v>0</v>
      </c>
      <c r="AE21" s="271">
        <v>0</v>
      </c>
      <c r="AF21" s="271">
        <v>0</v>
      </c>
      <c r="AG21" s="271">
        <v>0</v>
      </c>
      <c r="AH21" s="271">
        <v>0</v>
      </c>
      <c r="AI21" s="271">
        <v>0</v>
      </c>
      <c r="AJ21" s="271">
        <v>0</v>
      </c>
      <c r="AK21" s="271">
        <v>0</v>
      </c>
      <c r="AL21" s="271">
        <v>0</v>
      </c>
      <c r="AM21" s="271">
        <v>0</v>
      </c>
      <c r="AN21" s="271">
        <v>0</v>
      </c>
      <c r="AO21" s="271">
        <v>0</v>
      </c>
      <c r="AP21" s="271">
        <v>0</v>
      </c>
      <c r="AQ21" s="271">
        <v>0</v>
      </c>
      <c r="AR21" s="271">
        <v>0</v>
      </c>
      <c r="AS21" s="271">
        <v>0</v>
      </c>
      <c r="AT21" s="271">
        <v>0</v>
      </c>
      <c r="AU21" s="271">
        <v>0</v>
      </c>
      <c r="AV21" s="271">
        <v>0</v>
      </c>
      <c r="AW21" s="271">
        <v>0</v>
      </c>
      <c r="AX21" s="271">
        <v>0</v>
      </c>
      <c r="AY21" s="271">
        <v>0</v>
      </c>
      <c r="AZ21" s="271">
        <v>0</v>
      </c>
      <c r="BA21" s="271">
        <v>0</v>
      </c>
      <c r="BB21" s="271">
        <v>0</v>
      </c>
      <c r="BC21" s="271">
        <v>3</v>
      </c>
      <c r="BD21" s="271">
        <v>3</v>
      </c>
      <c r="BE21" s="271">
        <v>5</v>
      </c>
      <c r="BF21" s="271">
        <v>5</v>
      </c>
      <c r="BG21" s="271">
        <v>8</v>
      </c>
      <c r="BH21" s="271">
        <v>9</v>
      </c>
      <c r="BI21" s="160">
        <v>12</v>
      </c>
      <c r="BJ21" s="160">
        <v>18</v>
      </c>
      <c r="BK21" s="160">
        <v>27</v>
      </c>
      <c r="BL21" s="160">
        <v>24</v>
      </c>
      <c r="BM21" s="160">
        <v>42</v>
      </c>
      <c r="BN21" s="271">
        <v>60</v>
      </c>
      <c r="BO21" s="271">
        <v>85</v>
      </c>
      <c r="BP21" s="271">
        <v>107</v>
      </c>
      <c r="BQ21" s="271">
        <v>149</v>
      </c>
      <c r="BR21" s="271">
        <v>193</v>
      </c>
      <c r="BS21" s="271">
        <v>244</v>
      </c>
      <c r="BT21" s="161">
        <v>290</v>
      </c>
      <c r="BU21" s="271">
        <v>349</v>
      </c>
      <c r="BV21" s="271">
        <v>425</v>
      </c>
      <c r="BW21" s="271">
        <v>583</v>
      </c>
      <c r="BX21" s="271">
        <v>775</v>
      </c>
      <c r="BY21" s="271">
        <v>995</v>
      </c>
      <c r="BZ21" s="271">
        <v>1239</v>
      </c>
      <c r="CA21" s="271">
        <v>1413</v>
      </c>
      <c r="CB21" s="271">
        <v>1660</v>
      </c>
      <c r="CC21" s="272">
        <v>1986</v>
      </c>
      <c r="CD21" s="381">
        <v>2331</v>
      </c>
      <c r="CE21" s="384">
        <v>2758</v>
      </c>
      <c r="CF21" s="391">
        <v>3125</v>
      </c>
      <c r="CG21" s="381">
        <v>3617</v>
      </c>
      <c r="CH21" s="381">
        <v>4045</v>
      </c>
      <c r="CI21" s="381">
        <v>4371</v>
      </c>
      <c r="CJ21" s="381"/>
      <c r="CK21" s="381"/>
      <c r="CL21" s="379"/>
      <c r="CM21" s="379"/>
      <c r="CN21" s="379"/>
      <c r="CO21" s="79"/>
      <c r="CP21" s="284"/>
      <c r="CQ21" s="280"/>
      <c r="CR21" s="280"/>
      <c r="CS21" s="280"/>
      <c r="CT21" s="286"/>
      <c r="CU21" s="83"/>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267" t="s">
        <v>21</v>
      </c>
    </row>
    <row r="22" spans="1:127" ht="18" customHeight="1" x14ac:dyDescent="0.2">
      <c r="A22" s="545"/>
      <c r="B22" s="546"/>
      <c r="C22" s="546"/>
      <c r="D22" s="547"/>
      <c r="E22" s="312">
        <v>43901</v>
      </c>
      <c r="F22" s="399">
        <v>43925</v>
      </c>
      <c r="G22" s="396">
        <v>23</v>
      </c>
      <c r="H22" s="404">
        <v>43939</v>
      </c>
      <c r="I22" s="412">
        <f t="shared" si="0"/>
        <v>43960</v>
      </c>
      <c r="J22" s="407" t="s">
        <v>35</v>
      </c>
      <c r="K22" s="271">
        <v>0</v>
      </c>
      <c r="L22" s="271">
        <v>0</v>
      </c>
      <c r="M22" s="271">
        <v>0</v>
      </c>
      <c r="N22" s="271">
        <v>0</v>
      </c>
      <c r="O22" s="271">
        <v>0</v>
      </c>
      <c r="P22" s="271">
        <v>0</v>
      </c>
      <c r="Q22" s="271">
        <v>0</v>
      </c>
      <c r="R22" s="271">
        <v>0</v>
      </c>
      <c r="S22" s="271">
        <v>0</v>
      </c>
      <c r="T22" s="271">
        <v>0</v>
      </c>
      <c r="U22" s="271">
        <v>0</v>
      </c>
      <c r="V22" s="271">
        <v>0</v>
      </c>
      <c r="W22" s="271">
        <v>0</v>
      </c>
      <c r="X22" s="271">
        <v>0</v>
      </c>
      <c r="Y22" s="271">
        <v>0</v>
      </c>
      <c r="Z22" s="271">
        <v>0</v>
      </c>
      <c r="AA22" s="271">
        <v>0</v>
      </c>
      <c r="AB22" s="271">
        <v>0</v>
      </c>
      <c r="AC22" s="271">
        <v>0</v>
      </c>
      <c r="AD22" s="271">
        <v>0</v>
      </c>
      <c r="AE22" s="271">
        <v>0</v>
      </c>
      <c r="AF22" s="271">
        <v>0</v>
      </c>
      <c r="AG22" s="271">
        <v>0</v>
      </c>
      <c r="AH22" s="271">
        <v>0</v>
      </c>
      <c r="AI22" s="271">
        <v>0</v>
      </c>
      <c r="AJ22" s="271">
        <v>0</v>
      </c>
      <c r="AK22" s="271">
        <v>0</v>
      </c>
      <c r="AL22" s="271">
        <v>0</v>
      </c>
      <c r="AM22" s="271">
        <v>0</v>
      </c>
      <c r="AN22" s="271">
        <v>0</v>
      </c>
      <c r="AO22" s="271">
        <v>0</v>
      </c>
      <c r="AP22" s="271">
        <v>0</v>
      </c>
      <c r="AQ22" s="271">
        <v>0</v>
      </c>
      <c r="AR22" s="271">
        <v>0</v>
      </c>
      <c r="AS22" s="271">
        <v>0</v>
      </c>
      <c r="AT22" s="271">
        <v>0</v>
      </c>
      <c r="AU22" s="271">
        <v>0</v>
      </c>
      <c r="AV22" s="271">
        <v>0</v>
      </c>
      <c r="AW22" s="271">
        <v>0</v>
      </c>
      <c r="AX22" s="271">
        <v>0</v>
      </c>
      <c r="AY22" s="271">
        <v>0</v>
      </c>
      <c r="AZ22" s="271">
        <v>1</v>
      </c>
      <c r="BA22" s="271">
        <v>1</v>
      </c>
      <c r="BB22" s="271">
        <v>1</v>
      </c>
      <c r="BC22" s="271">
        <v>2</v>
      </c>
      <c r="BD22" s="271">
        <v>2</v>
      </c>
      <c r="BE22" s="271">
        <v>2</v>
      </c>
      <c r="BF22" s="271">
        <v>2</v>
      </c>
      <c r="BG22" s="271">
        <v>7</v>
      </c>
      <c r="BH22" s="160">
        <v>7</v>
      </c>
      <c r="BI22" s="160">
        <v>15</v>
      </c>
      <c r="BJ22" s="160">
        <v>17</v>
      </c>
      <c r="BK22" s="160">
        <v>25</v>
      </c>
      <c r="BL22" s="160">
        <v>32</v>
      </c>
      <c r="BM22" s="160">
        <v>39</v>
      </c>
      <c r="BN22" s="271">
        <v>64</v>
      </c>
      <c r="BO22" s="271">
        <v>92</v>
      </c>
      <c r="BP22" s="271">
        <v>136</v>
      </c>
      <c r="BQ22" s="271">
        <v>189</v>
      </c>
      <c r="BR22" s="167">
        <v>256</v>
      </c>
      <c r="BS22" s="161">
        <v>305</v>
      </c>
      <c r="BT22" s="271">
        <v>353</v>
      </c>
      <c r="BU22" s="271">
        <v>495</v>
      </c>
      <c r="BV22" s="271">
        <v>590</v>
      </c>
      <c r="BW22" s="271">
        <v>738</v>
      </c>
      <c r="BX22" s="271">
        <v>887</v>
      </c>
      <c r="BY22" s="271">
        <v>1020</v>
      </c>
      <c r="BZ22" s="271">
        <v>1191</v>
      </c>
      <c r="CA22" s="271">
        <v>1313</v>
      </c>
      <c r="CB22" s="271">
        <v>1535</v>
      </c>
      <c r="CC22" s="272">
        <v>1675</v>
      </c>
      <c r="CD22" s="381">
        <v>1977</v>
      </c>
      <c r="CE22" s="384">
        <v>2251</v>
      </c>
      <c r="CF22" s="391">
        <v>2486</v>
      </c>
      <c r="CG22" s="381">
        <v>2649</v>
      </c>
      <c r="CH22" s="381">
        <v>2962</v>
      </c>
      <c r="CI22" s="381">
        <v>3299</v>
      </c>
      <c r="CJ22" s="381"/>
      <c r="CK22" s="381"/>
      <c r="CL22" s="379"/>
      <c r="CM22" s="379"/>
      <c r="CN22" s="379"/>
      <c r="CO22" s="79"/>
      <c r="CP22" s="284"/>
      <c r="CQ22" s="280"/>
      <c r="CR22" s="280"/>
      <c r="CS22" s="280"/>
      <c r="CT22" s="285"/>
      <c r="CU22" s="83"/>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267" t="s">
        <v>35</v>
      </c>
    </row>
    <row r="23" spans="1:127" ht="18" customHeight="1" x14ac:dyDescent="0.2">
      <c r="A23" s="545"/>
      <c r="B23" s="546"/>
      <c r="C23" s="546"/>
      <c r="D23" s="547"/>
      <c r="E23" s="312">
        <v>43906</v>
      </c>
      <c r="F23" s="399">
        <v>43927</v>
      </c>
      <c r="G23" s="396">
        <v>21</v>
      </c>
      <c r="H23" s="404">
        <v>43944</v>
      </c>
      <c r="I23" s="412">
        <f t="shared" si="0"/>
        <v>43965</v>
      </c>
      <c r="J23" s="407" t="s">
        <v>27</v>
      </c>
      <c r="K23" s="271">
        <v>0</v>
      </c>
      <c r="L23" s="271">
        <v>0</v>
      </c>
      <c r="M23" s="271">
        <v>0</v>
      </c>
      <c r="N23" s="271">
        <v>0</v>
      </c>
      <c r="O23" s="271">
        <v>0</v>
      </c>
      <c r="P23" s="271">
        <v>0</v>
      </c>
      <c r="Q23" s="271">
        <v>0</v>
      </c>
      <c r="R23" s="271">
        <v>0</v>
      </c>
      <c r="S23" s="271">
        <v>0</v>
      </c>
      <c r="T23" s="271">
        <v>0</v>
      </c>
      <c r="U23" s="271">
        <v>0</v>
      </c>
      <c r="V23" s="271">
        <v>0</v>
      </c>
      <c r="W23" s="271">
        <v>0</v>
      </c>
      <c r="X23" s="271">
        <v>0</v>
      </c>
      <c r="Y23" s="271">
        <v>0</v>
      </c>
      <c r="Z23" s="271">
        <v>0</v>
      </c>
      <c r="AA23" s="271">
        <v>0</v>
      </c>
      <c r="AB23" s="271">
        <v>0</v>
      </c>
      <c r="AC23" s="271">
        <v>0</v>
      </c>
      <c r="AD23" s="271">
        <v>0</v>
      </c>
      <c r="AE23" s="271">
        <v>0</v>
      </c>
      <c r="AF23" s="271">
        <v>0</v>
      </c>
      <c r="AG23" s="271">
        <v>0</v>
      </c>
      <c r="AH23" s="271">
        <v>0</v>
      </c>
      <c r="AI23" s="271">
        <v>0</v>
      </c>
      <c r="AJ23" s="271">
        <v>0</v>
      </c>
      <c r="AK23" s="271">
        <v>0</v>
      </c>
      <c r="AL23" s="271">
        <v>0</v>
      </c>
      <c r="AM23" s="271">
        <v>0</v>
      </c>
      <c r="AN23" s="271">
        <v>0</v>
      </c>
      <c r="AO23" s="271">
        <v>0</v>
      </c>
      <c r="AP23" s="271">
        <v>0</v>
      </c>
      <c r="AQ23" s="271">
        <v>0</v>
      </c>
      <c r="AR23" s="271">
        <v>0</v>
      </c>
      <c r="AS23" s="271">
        <v>0</v>
      </c>
      <c r="AT23" s="271">
        <v>0</v>
      </c>
      <c r="AU23" s="271">
        <v>0</v>
      </c>
      <c r="AV23" s="271">
        <v>0</v>
      </c>
      <c r="AW23" s="271">
        <v>0</v>
      </c>
      <c r="AX23" s="271">
        <v>0</v>
      </c>
      <c r="AY23" s="271">
        <v>0</v>
      </c>
      <c r="AZ23" s="271">
        <v>0</v>
      </c>
      <c r="BA23" s="271">
        <v>0</v>
      </c>
      <c r="BB23" s="271">
        <v>0</v>
      </c>
      <c r="BC23" s="271">
        <v>0</v>
      </c>
      <c r="BD23" s="271">
        <v>0</v>
      </c>
      <c r="BE23" s="271">
        <v>1</v>
      </c>
      <c r="BF23" s="271">
        <v>1</v>
      </c>
      <c r="BG23" s="271">
        <v>1</v>
      </c>
      <c r="BH23" s="271">
        <v>1</v>
      </c>
      <c r="BI23" s="271">
        <v>2</v>
      </c>
      <c r="BJ23" s="271">
        <v>4</v>
      </c>
      <c r="BK23" s="271">
        <v>4</v>
      </c>
      <c r="BL23" s="271">
        <v>5</v>
      </c>
      <c r="BM23" s="160">
        <v>6</v>
      </c>
      <c r="BN23" s="160">
        <v>12</v>
      </c>
      <c r="BO23" s="160">
        <v>18</v>
      </c>
      <c r="BP23" s="160">
        <v>39</v>
      </c>
      <c r="BQ23" s="160">
        <v>73</v>
      </c>
      <c r="BR23" s="271">
        <v>81</v>
      </c>
      <c r="BS23" s="271">
        <v>87</v>
      </c>
      <c r="BT23" s="271">
        <v>187</v>
      </c>
      <c r="BU23" s="161">
        <v>257</v>
      </c>
      <c r="BV23" s="271">
        <v>354</v>
      </c>
      <c r="BW23" s="271">
        <v>520</v>
      </c>
      <c r="BX23" s="271">
        <v>666</v>
      </c>
      <c r="BY23" s="271">
        <v>836</v>
      </c>
      <c r="BZ23" s="271">
        <v>915</v>
      </c>
      <c r="CA23" s="271">
        <v>1051</v>
      </c>
      <c r="CB23" s="271">
        <v>1357</v>
      </c>
      <c r="CC23" s="272">
        <v>1613</v>
      </c>
      <c r="CD23" s="381">
        <v>1718</v>
      </c>
      <c r="CE23" s="381">
        <v>1725</v>
      </c>
      <c r="CF23" s="381">
        <v>2135</v>
      </c>
      <c r="CG23" s="384">
        <v>2172</v>
      </c>
      <c r="CH23" s="392">
        <v>2523</v>
      </c>
      <c r="CI23" s="382">
        <v>3130</v>
      </c>
      <c r="CJ23" s="381"/>
      <c r="CK23" s="381"/>
      <c r="CL23" s="379"/>
      <c r="CM23" s="379"/>
      <c r="CN23" s="379"/>
      <c r="CO23" s="79"/>
      <c r="CP23" s="284"/>
      <c r="CQ23" s="280"/>
      <c r="CR23" s="280"/>
      <c r="CS23" s="282"/>
      <c r="CT23" s="285"/>
      <c r="CU23" s="83"/>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267" t="s">
        <v>27</v>
      </c>
    </row>
    <row r="24" spans="1:127" ht="18" customHeight="1" x14ac:dyDescent="0.2">
      <c r="A24" s="545"/>
      <c r="B24" s="546"/>
      <c r="C24" s="546"/>
      <c r="D24" s="547"/>
      <c r="E24" s="312">
        <v>43902</v>
      </c>
      <c r="F24" s="399">
        <v>43927</v>
      </c>
      <c r="G24" s="396">
        <v>25</v>
      </c>
      <c r="H24" s="404">
        <v>43940</v>
      </c>
      <c r="I24" s="412">
        <f t="shared" si="0"/>
        <v>43961</v>
      </c>
      <c r="J24" s="407" t="s">
        <v>53</v>
      </c>
      <c r="K24" s="271">
        <v>0</v>
      </c>
      <c r="L24" s="271">
        <v>0</v>
      </c>
      <c r="M24" s="271">
        <v>0</v>
      </c>
      <c r="N24" s="271">
        <v>0</v>
      </c>
      <c r="O24" s="271">
        <v>0</v>
      </c>
      <c r="P24" s="271">
        <v>0</v>
      </c>
      <c r="Q24" s="271">
        <v>0</v>
      </c>
      <c r="R24" s="271">
        <v>0</v>
      </c>
      <c r="S24" s="271">
        <v>0</v>
      </c>
      <c r="T24" s="271">
        <v>0</v>
      </c>
      <c r="U24" s="271">
        <v>0</v>
      </c>
      <c r="V24" s="271">
        <v>0</v>
      </c>
      <c r="W24" s="271">
        <v>0</v>
      </c>
      <c r="X24" s="271">
        <v>0</v>
      </c>
      <c r="Y24" s="271">
        <v>0</v>
      </c>
      <c r="Z24" s="271">
        <v>0</v>
      </c>
      <c r="AA24" s="271">
        <v>0</v>
      </c>
      <c r="AB24" s="271">
        <v>0</v>
      </c>
      <c r="AC24" s="271">
        <v>0</v>
      </c>
      <c r="AD24" s="271">
        <v>0</v>
      </c>
      <c r="AE24" s="271">
        <v>0</v>
      </c>
      <c r="AF24" s="271">
        <v>0</v>
      </c>
      <c r="AG24" s="271">
        <v>0</v>
      </c>
      <c r="AH24" s="271">
        <v>0</v>
      </c>
      <c r="AI24" s="271">
        <v>0</v>
      </c>
      <c r="AJ24" s="271">
        <v>0</v>
      </c>
      <c r="AK24" s="271">
        <v>0</v>
      </c>
      <c r="AL24" s="271">
        <v>0</v>
      </c>
      <c r="AM24" s="271">
        <v>0</v>
      </c>
      <c r="AN24" s="271">
        <v>0</v>
      </c>
      <c r="AO24" s="271">
        <v>0</v>
      </c>
      <c r="AP24" s="271">
        <v>0</v>
      </c>
      <c r="AQ24" s="271">
        <v>0</v>
      </c>
      <c r="AR24" s="271">
        <v>0</v>
      </c>
      <c r="AS24" s="271">
        <v>0</v>
      </c>
      <c r="AT24" s="271">
        <v>0</v>
      </c>
      <c r="AU24" s="271">
        <v>0</v>
      </c>
      <c r="AV24" s="271">
        <v>0</v>
      </c>
      <c r="AW24" s="271">
        <v>0</v>
      </c>
      <c r="AX24" s="271">
        <v>0</v>
      </c>
      <c r="AY24" s="271">
        <v>0</v>
      </c>
      <c r="AZ24" s="271">
        <v>0</v>
      </c>
      <c r="BA24" s="271">
        <v>0</v>
      </c>
      <c r="BB24" s="271">
        <v>0</v>
      </c>
      <c r="BC24" s="271">
        <v>0</v>
      </c>
      <c r="BD24" s="271">
        <v>0</v>
      </c>
      <c r="BE24" s="271">
        <v>0</v>
      </c>
      <c r="BF24" s="271">
        <v>0</v>
      </c>
      <c r="BG24" s="271">
        <v>3</v>
      </c>
      <c r="BH24" s="271">
        <v>4</v>
      </c>
      <c r="BI24" s="160">
        <v>8</v>
      </c>
      <c r="BJ24" s="160">
        <v>19</v>
      </c>
      <c r="BK24" s="160">
        <v>27</v>
      </c>
      <c r="BL24" s="160">
        <v>28</v>
      </c>
      <c r="BM24" s="160">
        <v>48</v>
      </c>
      <c r="BN24" s="271">
        <v>73</v>
      </c>
      <c r="BO24" s="271">
        <v>111</v>
      </c>
      <c r="BP24" s="271">
        <v>159</v>
      </c>
      <c r="BQ24" s="271">
        <v>219</v>
      </c>
      <c r="BR24" s="161">
        <v>282</v>
      </c>
      <c r="BS24" s="271">
        <v>381</v>
      </c>
      <c r="BT24" s="271">
        <v>425</v>
      </c>
      <c r="BU24" s="271">
        <v>481</v>
      </c>
      <c r="BV24" s="271">
        <v>621</v>
      </c>
      <c r="BW24" s="271">
        <v>728</v>
      </c>
      <c r="BX24" s="271">
        <v>926</v>
      </c>
      <c r="BY24" s="271">
        <v>1055</v>
      </c>
      <c r="BZ24" s="271">
        <v>1164</v>
      </c>
      <c r="CA24" s="271">
        <v>1230</v>
      </c>
      <c r="CB24" s="271">
        <v>1412</v>
      </c>
      <c r="CC24" s="272">
        <v>1556</v>
      </c>
      <c r="CD24" s="381">
        <v>1748</v>
      </c>
      <c r="CE24" s="377">
        <v>2012</v>
      </c>
      <c r="CF24" s="385">
        <v>2030</v>
      </c>
      <c r="CG24" s="386">
        <v>2320</v>
      </c>
      <c r="CH24" s="387">
        <v>2449</v>
      </c>
      <c r="CI24" s="388">
        <v>2578</v>
      </c>
      <c r="CJ24" s="378"/>
      <c r="CK24" s="378"/>
      <c r="CL24" s="376"/>
      <c r="CM24" s="376"/>
      <c r="CN24" s="376"/>
      <c r="CO24" s="79"/>
      <c r="CP24" s="284"/>
      <c r="CQ24" s="280"/>
      <c r="CR24" s="280"/>
      <c r="CS24" s="280"/>
      <c r="CT24" s="286"/>
      <c r="CU24" s="83"/>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267" t="s">
        <v>53</v>
      </c>
    </row>
    <row r="25" spans="1:127" ht="18" customHeight="1" x14ac:dyDescent="0.2">
      <c r="A25" s="545"/>
      <c r="B25" s="546"/>
      <c r="C25" s="546"/>
      <c r="D25" s="547"/>
      <c r="E25" s="312">
        <v>43905</v>
      </c>
      <c r="F25" s="399">
        <v>43926</v>
      </c>
      <c r="G25" s="396">
        <v>21</v>
      </c>
      <c r="H25" s="404">
        <v>43943</v>
      </c>
      <c r="I25" s="412">
        <f t="shared" si="0"/>
        <v>43964</v>
      </c>
      <c r="J25" s="407" t="s">
        <v>3</v>
      </c>
      <c r="K25" s="271">
        <v>0</v>
      </c>
      <c r="L25" s="271">
        <v>0</v>
      </c>
      <c r="M25" s="271">
        <v>0</v>
      </c>
      <c r="N25" s="271">
        <v>0</v>
      </c>
      <c r="O25" s="271">
        <v>1</v>
      </c>
      <c r="P25" s="271">
        <v>1</v>
      </c>
      <c r="Q25" s="271">
        <v>1</v>
      </c>
      <c r="R25" s="271">
        <v>1</v>
      </c>
      <c r="S25" s="271">
        <v>1</v>
      </c>
      <c r="T25" s="271">
        <v>1</v>
      </c>
      <c r="U25" s="271">
        <v>1</v>
      </c>
      <c r="V25" s="271">
        <v>1</v>
      </c>
      <c r="W25" s="271">
        <v>1</v>
      </c>
      <c r="X25" s="271">
        <v>1</v>
      </c>
      <c r="Y25" s="271">
        <v>1</v>
      </c>
      <c r="Z25" s="271">
        <v>1</v>
      </c>
      <c r="AA25" s="271">
        <v>1</v>
      </c>
      <c r="AB25" s="271">
        <v>1</v>
      </c>
      <c r="AC25" s="271">
        <v>1</v>
      </c>
      <c r="AD25" s="271">
        <v>1</v>
      </c>
      <c r="AE25" s="271">
        <v>1</v>
      </c>
      <c r="AF25" s="271">
        <v>1</v>
      </c>
      <c r="AG25" s="271">
        <v>1</v>
      </c>
      <c r="AH25" s="271">
        <v>1</v>
      </c>
      <c r="AI25" s="271">
        <v>1</v>
      </c>
      <c r="AJ25" s="271">
        <v>1</v>
      </c>
      <c r="AK25" s="271">
        <v>1</v>
      </c>
      <c r="AL25" s="271">
        <v>1</v>
      </c>
      <c r="AM25" s="271">
        <v>1</v>
      </c>
      <c r="AN25" s="271">
        <v>1</v>
      </c>
      <c r="AO25" s="271">
        <v>1</v>
      </c>
      <c r="AP25" s="271">
        <v>1</v>
      </c>
      <c r="AQ25" s="271">
        <v>1</v>
      </c>
      <c r="AR25" s="271">
        <v>1</v>
      </c>
      <c r="AS25" s="271">
        <v>1</v>
      </c>
      <c r="AT25" s="271">
        <v>1</v>
      </c>
      <c r="AU25" s="271">
        <v>1</v>
      </c>
      <c r="AV25" s="271">
        <v>1</v>
      </c>
      <c r="AW25" s="271">
        <v>1</v>
      </c>
      <c r="AX25" s="271">
        <v>1</v>
      </c>
      <c r="AY25" s="271">
        <v>1</v>
      </c>
      <c r="AZ25" s="271">
        <v>1</v>
      </c>
      <c r="BA25" s="271">
        <v>1</v>
      </c>
      <c r="BB25" s="271">
        <v>1</v>
      </c>
      <c r="BC25" s="271">
        <v>2</v>
      </c>
      <c r="BD25" s="271">
        <v>4</v>
      </c>
      <c r="BE25" s="271">
        <v>4</v>
      </c>
      <c r="BF25" s="271">
        <v>4</v>
      </c>
      <c r="BG25" s="271">
        <v>6</v>
      </c>
      <c r="BH25" s="271">
        <v>9</v>
      </c>
      <c r="BI25" s="271">
        <v>9</v>
      </c>
      <c r="BJ25" s="271">
        <v>9</v>
      </c>
      <c r="BK25" s="271">
        <v>12</v>
      </c>
      <c r="BL25" s="160">
        <v>12</v>
      </c>
      <c r="BM25" s="160">
        <v>18</v>
      </c>
      <c r="BN25" s="160">
        <v>20</v>
      </c>
      <c r="BO25" s="160">
        <v>27</v>
      </c>
      <c r="BP25" s="160">
        <v>45</v>
      </c>
      <c r="BQ25" s="271">
        <v>68</v>
      </c>
      <c r="BR25" s="271">
        <v>104</v>
      </c>
      <c r="BS25" s="271">
        <v>152</v>
      </c>
      <c r="BT25" s="271">
        <v>235</v>
      </c>
      <c r="BU25" s="161">
        <v>326</v>
      </c>
      <c r="BV25" s="271">
        <v>401</v>
      </c>
      <c r="BW25" s="271">
        <v>508</v>
      </c>
      <c r="BX25" s="271">
        <v>665</v>
      </c>
      <c r="BY25" s="271">
        <v>773</v>
      </c>
      <c r="BZ25" s="271">
        <v>919</v>
      </c>
      <c r="CA25" s="271">
        <v>1157</v>
      </c>
      <c r="CB25" s="271">
        <v>1289</v>
      </c>
      <c r="CC25" s="272">
        <v>1530</v>
      </c>
      <c r="CD25" s="381">
        <v>1715</v>
      </c>
      <c r="CE25" s="377">
        <v>1937</v>
      </c>
      <c r="CF25" s="377">
        <v>2187</v>
      </c>
      <c r="CG25" s="384">
        <v>2486</v>
      </c>
      <c r="CH25" s="378">
        <v>2732</v>
      </c>
      <c r="CI25" s="381">
        <v>2870</v>
      </c>
      <c r="CJ25" s="381"/>
      <c r="CK25" s="381"/>
      <c r="CL25" s="379"/>
      <c r="CM25" s="379"/>
      <c r="CN25" s="379"/>
      <c r="CO25" s="79"/>
      <c r="CP25" s="284"/>
      <c r="CQ25" s="280"/>
      <c r="CR25" s="280"/>
      <c r="CS25" s="280"/>
      <c r="CT25" s="285"/>
      <c r="CU25" s="83"/>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267" t="s">
        <v>3</v>
      </c>
    </row>
    <row r="26" spans="1:127" ht="18" customHeight="1" x14ac:dyDescent="0.2">
      <c r="A26" s="545"/>
      <c r="B26" s="546"/>
      <c r="C26" s="546"/>
      <c r="D26" s="547"/>
      <c r="E26" s="312">
        <v>43902</v>
      </c>
      <c r="F26" s="399">
        <v>43926</v>
      </c>
      <c r="G26" s="396">
        <v>24</v>
      </c>
      <c r="H26" s="404">
        <v>43940</v>
      </c>
      <c r="I26" s="412">
        <f t="shared" si="0"/>
        <v>43961</v>
      </c>
      <c r="J26" s="407" t="s">
        <v>50</v>
      </c>
      <c r="K26" s="271">
        <v>0</v>
      </c>
      <c r="L26" s="271">
        <v>0</v>
      </c>
      <c r="M26" s="271">
        <v>0</v>
      </c>
      <c r="N26" s="271">
        <v>0</v>
      </c>
      <c r="O26" s="271">
        <v>0</v>
      </c>
      <c r="P26" s="271">
        <v>0</v>
      </c>
      <c r="Q26" s="271">
        <v>0</v>
      </c>
      <c r="R26" s="271">
        <v>0</v>
      </c>
      <c r="S26" s="271">
        <v>0</v>
      </c>
      <c r="T26" s="271">
        <v>0</v>
      </c>
      <c r="U26" s="271">
        <v>0</v>
      </c>
      <c r="V26" s="271">
        <v>0</v>
      </c>
      <c r="W26" s="271">
        <v>0</v>
      </c>
      <c r="X26" s="271">
        <v>0</v>
      </c>
      <c r="Y26" s="271">
        <v>0</v>
      </c>
      <c r="Z26" s="271">
        <v>0</v>
      </c>
      <c r="AA26" s="271">
        <v>0</v>
      </c>
      <c r="AB26" s="271">
        <v>0</v>
      </c>
      <c r="AC26" s="271">
        <v>0</v>
      </c>
      <c r="AD26" s="271">
        <v>0</v>
      </c>
      <c r="AE26" s="271">
        <v>0</v>
      </c>
      <c r="AF26" s="271">
        <v>0</v>
      </c>
      <c r="AG26" s="271">
        <v>0</v>
      </c>
      <c r="AH26" s="271">
        <v>0</v>
      </c>
      <c r="AI26" s="271">
        <v>0</v>
      </c>
      <c r="AJ26" s="271">
        <v>0</v>
      </c>
      <c r="AK26" s="271">
        <v>0</v>
      </c>
      <c r="AL26" s="271">
        <v>0</v>
      </c>
      <c r="AM26" s="271">
        <v>0</v>
      </c>
      <c r="AN26" s="271">
        <v>0</v>
      </c>
      <c r="AO26" s="271">
        <v>0</v>
      </c>
      <c r="AP26" s="271">
        <v>0</v>
      </c>
      <c r="AQ26" s="271">
        <v>0</v>
      </c>
      <c r="AR26" s="271">
        <v>0</v>
      </c>
      <c r="AS26" s="271">
        <v>0</v>
      </c>
      <c r="AT26" s="271">
        <v>0</v>
      </c>
      <c r="AU26" s="271">
        <v>0</v>
      </c>
      <c r="AV26" s="271">
        <v>0</v>
      </c>
      <c r="AW26" s="271">
        <v>0</v>
      </c>
      <c r="AX26" s="271">
        <v>0</v>
      </c>
      <c r="AY26" s="271">
        <v>0</v>
      </c>
      <c r="AZ26" s="271">
        <v>0</v>
      </c>
      <c r="BA26" s="271">
        <v>0</v>
      </c>
      <c r="BB26" s="271">
        <v>0</v>
      </c>
      <c r="BC26" s="271">
        <v>0</v>
      </c>
      <c r="BD26" s="271">
        <v>0</v>
      </c>
      <c r="BE26" s="271">
        <v>2</v>
      </c>
      <c r="BF26" s="271">
        <v>2</v>
      </c>
      <c r="BG26" s="271">
        <v>8</v>
      </c>
      <c r="BH26" s="271">
        <v>9</v>
      </c>
      <c r="BI26" s="160">
        <v>12</v>
      </c>
      <c r="BJ26" s="160">
        <v>27</v>
      </c>
      <c r="BK26" s="160">
        <v>37</v>
      </c>
      <c r="BL26" s="160">
        <v>37</v>
      </c>
      <c r="BM26" s="160">
        <v>49</v>
      </c>
      <c r="BN26" s="271">
        <v>67</v>
      </c>
      <c r="BO26" s="271">
        <v>79</v>
      </c>
      <c r="BP26" s="271">
        <v>103</v>
      </c>
      <c r="BQ26" s="271">
        <v>123</v>
      </c>
      <c r="BR26" s="271">
        <v>157</v>
      </c>
      <c r="BS26" s="271">
        <v>220</v>
      </c>
      <c r="BT26" s="271">
        <v>254</v>
      </c>
      <c r="BU26" s="161">
        <v>293</v>
      </c>
      <c r="BV26" s="271">
        <v>396</v>
      </c>
      <c r="BW26" s="271">
        <v>466</v>
      </c>
      <c r="BX26" s="271">
        <v>607</v>
      </c>
      <c r="BY26" s="271">
        <v>740</v>
      </c>
      <c r="BZ26" s="271">
        <v>890</v>
      </c>
      <c r="CA26" s="271">
        <v>1020</v>
      </c>
      <c r="CB26" s="271">
        <v>1249</v>
      </c>
      <c r="CC26" s="272">
        <v>1483</v>
      </c>
      <c r="CD26" s="323">
        <v>1706</v>
      </c>
      <c r="CE26" s="320">
        <v>2012</v>
      </c>
      <c r="CF26" s="320">
        <v>2407</v>
      </c>
      <c r="CG26" s="325">
        <v>2637</v>
      </c>
      <c r="CH26" s="323">
        <v>2878</v>
      </c>
      <c r="CI26" s="323">
        <v>3335</v>
      </c>
      <c r="CJ26" s="323"/>
      <c r="CK26" s="323"/>
      <c r="CL26" s="38"/>
      <c r="CM26" s="38"/>
      <c r="CN26" s="38"/>
      <c r="CO26" s="79"/>
      <c r="CP26" s="284"/>
      <c r="CQ26" s="280"/>
      <c r="CR26" s="280"/>
      <c r="CS26" s="280"/>
      <c r="CT26" s="286"/>
      <c r="CU26" s="83"/>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267" t="s">
        <v>50</v>
      </c>
    </row>
    <row r="27" spans="1:127" ht="18" customHeight="1" x14ac:dyDescent="0.2">
      <c r="A27" s="545"/>
      <c r="B27" s="546"/>
      <c r="C27" s="546"/>
      <c r="D27" s="547"/>
      <c r="E27" s="312">
        <v>43905</v>
      </c>
      <c r="F27" s="399"/>
      <c r="G27" s="396"/>
      <c r="H27" s="404">
        <v>43943</v>
      </c>
      <c r="I27" s="412">
        <f t="shared" si="0"/>
        <v>43964</v>
      </c>
      <c r="J27" s="407" t="s">
        <v>30</v>
      </c>
      <c r="K27" s="271">
        <v>0</v>
      </c>
      <c r="L27" s="271">
        <v>0</v>
      </c>
      <c r="M27" s="271">
        <v>0</v>
      </c>
      <c r="N27" s="271">
        <v>0</v>
      </c>
      <c r="O27" s="271">
        <v>0</v>
      </c>
      <c r="P27" s="271">
        <v>0</v>
      </c>
      <c r="Q27" s="271">
        <v>0</v>
      </c>
      <c r="R27" s="271">
        <v>0</v>
      </c>
      <c r="S27" s="271">
        <v>0</v>
      </c>
      <c r="T27" s="271">
        <v>0</v>
      </c>
      <c r="U27" s="271">
        <v>0</v>
      </c>
      <c r="V27" s="271">
        <v>0</v>
      </c>
      <c r="W27" s="271">
        <v>0</v>
      </c>
      <c r="X27" s="271">
        <v>0</v>
      </c>
      <c r="Y27" s="271">
        <v>0</v>
      </c>
      <c r="Z27" s="271">
        <v>0</v>
      </c>
      <c r="AA27" s="271">
        <v>0</v>
      </c>
      <c r="AB27" s="271">
        <v>0</v>
      </c>
      <c r="AC27" s="271">
        <v>0</v>
      </c>
      <c r="AD27" s="271">
        <v>0</v>
      </c>
      <c r="AE27" s="271">
        <v>0</v>
      </c>
      <c r="AF27" s="271">
        <v>0</v>
      </c>
      <c r="AG27" s="271">
        <v>0</v>
      </c>
      <c r="AH27" s="271">
        <v>0</v>
      </c>
      <c r="AI27" s="271">
        <v>0</v>
      </c>
      <c r="AJ27" s="271">
        <v>0</v>
      </c>
      <c r="AK27" s="271">
        <v>0</v>
      </c>
      <c r="AL27" s="271">
        <v>0</v>
      </c>
      <c r="AM27" s="271">
        <v>0</v>
      </c>
      <c r="AN27" s="271">
        <v>0</v>
      </c>
      <c r="AO27" s="271">
        <v>0</v>
      </c>
      <c r="AP27" s="271">
        <v>0</v>
      </c>
      <c r="AQ27" s="271">
        <v>0</v>
      </c>
      <c r="AR27" s="271">
        <v>0</v>
      </c>
      <c r="AS27" s="271">
        <v>0</v>
      </c>
      <c r="AT27" s="271">
        <v>0</v>
      </c>
      <c r="AU27" s="271">
        <v>0</v>
      </c>
      <c r="AV27" s="271">
        <v>0</v>
      </c>
      <c r="AW27" s="271">
        <v>0</v>
      </c>
      <c r="AX27" s="271">
        <v>0</v>
      </c>
      <c r="AY27" s="271">
        <v>0</v>
      </c>
      <c r="AZ27" s="271">
        <v>0</v>
      </c>
      <c r="BA27" s="271">
        <v>0</v>
      </c>
      <c r="BB27" s="271">
        <v>1</v>
      </c>
      <c r="BC27" s="271">
        <v>2</v>
      </c>
      <c r="BD27" s="271">
        <v>2</v>
      </c>
      <c r="BE27" s="271">
        <v>4</v>
      </c>
      <c r="BF27" s="271">
        <v>4</v>
      </c>
      <c r="BG27" s="271">
        <v>4</v>
      </c>
      <c r="BH27" s="271">
        <v>7</v>
      </c>
      <c r="BI27" s="271">
        <v>10</v>
      </c>
      <c r="BJ27" s="271">
        <v>18</v>
      </c>
      <c r="BK27" s="271">
        <v>20</v>
      </c>
      <c r="BL27" s="160">
        <v>20</v>
      </c>
      <c r="BM27" s="160">
        <v>45</v>
      </c>
      <c r="BN27" s="160">
        <v>55</v>
      </c>
      <c r="BO27" s="160">
        <v>55</v>
      </c>
      <c r="BP27" s="160">
        <v>95</v>
      </c>
      <c r="BQ27" s="160">
        <v>161</v>
      </c>
      <c r="BR27" s="271">
        <v>161</v>
      </c>
      <c r="BS27" s="271">
        <v>190</v>
      </c>
      <c r="BT27" s="271">
        <v>245</v>
      </c>
      <c r="BU27" s="161">
        <v>278</v>
      </c>
      <c r="BV27" s="271">
        <v>323</v>
      </c>
      <c r="BW27" s="271">
        <v>420</v>
      </c>
      <c r="BX27" s="271">
        <v>536</v>
      </c>
      <c r="BY27" s="271">
        <v>626</v>
      </c>
      <c r="BZ27" s="271">
        <v>920</v>
      </c>
      <c r="CA27" s="271">
        <v>1012</v>
      </c>
      <c r="CB27" s="271">
        <v>1114</v>
      </c>
      <c r="CC27" s="272">
        <v>1279</v>
      </c>
      <c r="CD27" s="323">
        <v>1315</v>
      </c>
      <c r="CE27" s="320">
        <v>1498</v>
      </c>
      <c r="CF27" s="320">
        <v>1708</v>
      </c>
      <c r="CG27" s="366">
        <v>1830</v>
      </c>
      <c r="CH27" s="323">
        <v>1920</v>
      </c>
      <c r="CI27" s="322">
        <v>2124</v>
      </c>
      <c r="CJ27" s="323"/>
      <c r="CK27" s="323"/>
      <c r="CL27" s="38"/>
      <c r="CM27" s="38"/>
      <c r="CN27" s="38"/>
      <c r="CO27" s="79"/>
      <c r="CP27" s="284"/>
      <c r="CQ27" s="280"/>
      <c r="CR27" s="280"/>
      <c r="CS27" s="280"/>
      <c r="CT27" s="285"/>
      <c r="CU27" s="83"/>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267" t="s">
        <v>30</v>
      </c>
    </row>
    <row r="28" spans="1:127" ht="18" customHeight="1" x14ac:dyDescent="0.2">
      <c r="A28" s="545"/>
      <c r="B28" s="546"/>
      <c r="C28" s="546"/>
      <c r="D28" s="547"/>
      <c r="E28" s="312">
        <v>43903</v>
      </c>
      <c r="F28" s="399">
        <v>43928</v>
      </c>
      <c r="G28" s="396">
        <v>25</v>
      </c>
      <c r="H28" s="404">
        <v>43941</v>
      </c>
      <c r="I28" s="412">
        <f t="shared" si="0"/>
        <v>43962</v>
      </c>
      <c r="J28" s="407" t="s">
        <v>44</v>
      </c>
      <c r="K28" s="271">
        <v>0</v>
      </c>
      <c r="L28" s="271">
        <v>0</v>
      </c>
      <c r="M28" s="271">
        <v>0</v>
      </c>
      <c r="N28" s="271">
        <v>0</v>
      </c>
      <c r="O28" s="271">
        <v>0</v>
      </c>
      <c r="P28" s="271">
        <v>0</v>
      </c>
      <c r="Q28" s="271">
        <v>0</v>
      </c>
      <c r="R28" s="271">
        <v>0</v>
      </c>
      <c r="S28" s="271">
        <v>0</v>
      </c>
      <c r="T28" s="271">
        <v>0</v>
      </c>
      <c r="U28" s="271">
        <v>0</v>
      </c>
      <c r="V28" s="271">
        <v>0</v>
      </c>
      <c r="W28" s="271">
        <v>0</v>
      </c>
      <c r="X28" s="271">
        <v>0</v>
      </c>
      <c r="Y28" s="271">
        <v>0</v>
      </c>
      <c r="Z28" s="271">
        <v>0</v>
      </c>
      <c r="AA28" s="271">
        <v>0</v>
      </c>
      <c r="AB28" s="271">
        <v>0</v>
      </c>
      <c r="AC28" s="271">
        <v>0</v>
      </c>
      <c r="AD28" s="271">
        <v>0</v>
      </c>
      <c r="AE28" s="271">
        <v>0</v>
      </c>
      <c r="AF28" s="271">
        <v>0</v>
      </c>
      <c r="AG28" s="271">
        <v>0</v>
      </c>
      <c r="AH28" s="271">
        <v>0</v>
      </c>
      <c r="AI28" s="271">
        <v>0</v>
      </c>
      <c r="AJ28" s="271">
        <v>0</v>
      </c>
      <c r="AK28" s="271">
        <v>0</v>
      </c>
      <c r="AL28" s="271">
        <v>0</v>
      </c>
      <c r="AM28" s="271">
        <v>0</v>
      </c>
      <c r="AN28" s="271">
        <v>0</v>
      </c>
      <c r="AO28" s="271">
        <v>0</v>
      </c>
      <c r="AP28" s="271">
        <v>0</v>
      </c>
      <c r="AQ28" s="271">
        <v>0</v>
      </c>
      <c r="AR28" s="271">
        <v>0</v>
      </c>
      <c r="AS28" s="271">
        <v>0</v>
      </c>
      <c r="AT28" s="271">
        <v>0</v>
      </c>
      <c r="AU28" s="271">
        <v>0</v>
      </c>
      <c r="AV28" s="271">
        <v>0</v>
      </c>
      <c r="AW28" s="271">
        <v>0</v>
      </c>
      <c r="AX28" s="271">
        <v>0</v>
      </c>
      <c r="AY28" s="271">
        <v>0</v>
      </c>
      <c r="AZ28" s="271">
        <v>0</v>
      </c>
      <c r="BA28" s="271">
        <v>0</v>
      </c>
      <c r="BB28" s="271">
        <v>0</v>
      </c>
      <c r="BC28" s="271">
        <v>0</v>
      </c>
      <c r="BD28" s="271">
        <v>2</v>
      </c>
      <c r="BE28" s="271">
        <v>2</v>
      </c>
      <c r="BF28" s="271">
        <v>3</v>
      </c>
      <c r="BG28" s="271">
        <v>7</v>
      </c>
      <c r="BH28" s="271">
        <v>10</v>
      </c>
      <c r="BI28" s="271">
        <v>7</v>
      </c>
      <c r="BJ28" s="160">
        <v>8</v>
      </c>
      <c r="BK28" s="160">
        <v>19</v>
      </c>
      <c r="BL28" s="160">
        <v>19</v>
      </c>
      <c r="BM28" s="160">
        <v>30</v>
      </c>
      <c r="BN28" s="160">
        <v>47</v>
      </c>
      <c r="BO28" s="271">
        <v>60</v>
      </c>
      <c r="BP28" s="271">
        <v>80</v>
      </c>
      <c r="BQ28" s="271">
        <v>126</v>
      </c>
      <c r="BR28" s="271">
        <v>174</v>
      </c>
      <c r="BS28" s="271">
        <v>196</v>
      </c>
      <c r="BT28" s="161">
        <v>298</v>
      </c>
      <c r="BU28" s="271">
        <v>342</v>
      </c>
      <c r="BV28" s="271">
        <v>424</v>
      </c>
      <c r="BW28" s="271">
        <v>424</v>
      </c>
      <c r="BX28" s="271">
        <v>542</v>
      </c>
      <c r="BY28" s="271">
        <v>660</v>
      </c>
      <c r="BZ28" s="271">
        <v>774</v>
      </c>
      <c r="CA28" s="271">
        <v>925</v>
      </c>
      <c r="CB28" s="271">
        <v>1083</v>
      </c>
      <c r="CC28" s="272">
        <v>1293</v>
      </c>
      <c r="CD28" s="323">
        <v>1554</v>
      </c>
      <c r="CE28" s="320">
        <v>1700</v>
      </c>
      <c r="CF28" s="320">
        <v>1917</v>
      </c>
      <c r="CG28" s="325">
        <v>2049</v>
      </c>
      <c r="CH28" s="327">
        <v>2232</v>
      </c>
      <c r="CI28" s="330">
        <v>2417</v>
      </c>
      <c r="CJ28" s="328"/>
      <c r="CK28" s="323"/>
      <c r="CL28" s="38"/>
      <c r="CM28" s="38"/>
      <c r="CN28" s="38"/>
      <c r="CO28" s="79"/>
      <c r="CP28" s="284"/>
      <c r="CQ28" s="280"/>
      <c r="CR28" s="280"/>
      <c r="CS28" s="280"/>
      <c r="CT28" s="285"/>
      <c r="CU28" s="84"/>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267" t="s">
        <v>44</v>
      </c>
    </row>
    <row r="29" spans="1:127" ht="18" customHeight="1" x14ac:dyDescent="0.25">
      <c r="A29" s="545"/>
      <c r="B29" s="546"/>
      <c r="C29" s="546"/>
      <c r="D29" s="547"/>
      <c r="E29" s="313">
        <v>43904</v>
      </c>
      <c r="F29" s="400">
        <v>43929</v>
      </c>
      <c r="G29" s="397">
        <v>25</v>
      </c>
      <c r="H29" s="404">
        <v>43942</v>
      </c>
      <c r="I29" s="412">
        <f t="shared" si="0"/>
        <v>43963</v>
      </c>
      <c r="J29" s="408" t="s">
        <v>1</v>
      </c>
      <c r="K29" s="271">
        <v>0</v>
      </c>
      <c r="L29" s="271">
        <v>0</v>
      </c>
      <c r="M29" s="271">
        <v>0</v>
      </c>
      <c r="N29" s="271">
        <v>0</v>
      </c>
      <c r="O29" s="271">
        <v>0</v>
      </c>
      <c r="P29" s="271">
        <v>0</v>
      </c>
      <c r="Q29" s="271">
        <v>0</v>
      </c>
      <c r="R29" s="271">
        <v>0</v>
      </c>
      <c r="S29" s="271">
        <v>0</v>
      </c>
      <c r="T29" s="271">
        <v>0</v>
      </c>
      <c r="U29" s="271">
        <v>0</v>
      </c>
      <c r="V29" s="271">
        <v>0</v>
      </c>
      <c r="W29" s="271">
        <v>0</v>
      </c>
      <c r="X29" s="271">
        <v>0</v>
      </c>
      <c r="Y29" s="271">
        <v>0</v>
      </c>
      <c r="Z29" s="271">
        <v>0</v>
      </c>
      <c r="AA29" s="271">
        <v>0</v>
      </c>
      <c r="AB29" s="271">
        <v>0</v>
      </c>
      <c r="AC29" s="271">
        <v>0</v>
      </c>
      <c r="AD29" s="271">
        <v>0</v>
      </c>
      <c r="AE29" s="271">
        <v>0</v>
      </c>
      <c r="AF29" s="271">
        <v>0</v>
      </c>
      <c r="AG29" s="271">
        <v>0</v>
      </c>
      <c r="AH29" s="271">
        <v>0</v>
      </c>
      <c r="AI29" s="271">
        <v>0</v>
      </c>
      <c r="AJ29" s="271">
        <v>0</v>
      </c>
      <c r="AK29" s="271">
        <v>0</v>
      </c>
      <c r="AL29" s="271">
        <v>0</v>
      </c>
      <c r="AM29" s="271">
        <v>0</v>
      </c>
      <c r="AN29" s="271">
        <v>0</v>
      </c>
      <c r="AO29" s="271">
        <v>0</v>
      </c>
      <c r="AP29" s="271">
        <v>0</v>
      </c>
      <c r="AQ29" s="271">
        <v>0</v>
      </c>
      <c r="AR29" s="271">
        <v>0</v>
      </c>
      <c r="AS29" s="271">
        <v>0</v>
      </c>
      <c r="AT29" s="271">
        <v>0</v>
      </c>
      <c r="AU29" s="271">
        <v>0</v>
      </c>
      <c r="AV29" s="271">
        <v>0</v>
      </c>
      <c r="AW29" s="271">
        <v>0</v>
      </c>
      <c r="AX29" s="271">
        <v>0</v>
      </c>
      <c r="AY29" s="271">
        <v>0</v>
      </c>
      <c r="AZ29" s="271">
        <v>0</v>
      </c>
      <c r="BA29" s="271">
        <v>0</v>
      </c>
      <c r="BB29" s="271">
        <v>0</v>
      </c>
      <c r="BC29" s="271">
        <v>0</v>
      </c>
      <c r="BD29" s="271">
        <v>0</v>
      </c>
      <c r="BE29" s="271">
        <v>0</v>
      </c>
      <c r="BF29" s="271">
        <v>0</v>
      </c>
      <c r="BG29" s="271">
        <v>0</v>
      </c>
      <c r="BH29" s="271">
        <v>0</v>
      </c>
      <c r="BI29" s="271">
        <v>0</v>
      </c>
      <c r="BJ29" s="271">
        <v>5</v>
      </c>
      <c r="BK29" s="160">
        <v>7</v>
      </c>
      <c r="BL29" s="160">
        <v>11</v>
      </c>
      <c r="BM29" s="160">
        <v>29</v>
      </c>
      <c r="BN29" s="160">
        <v>39</v>
      </c>
      <c r="BO29" s="160">
        <v>51</v>
      </c>
      <c r="BP29" s="271">
        <v>78</v>
      </c>
      <c r="BQ29" s="271">
        <v>106</v>
      </c>
      <c r="BR29" s="271">
        <v>131</v>
      </c>
      <c r="BS29" s="271">
        <v>157</v>
      </c>
      <c r="BT29" s="271">
        <v>196</v>
      </c>
      <c r="BU29" s="161">
        <v>242</v>
      </c>
      <c r="BV29" s="271">
        <v>381</v>
      </c>
      <c r="BW29" s="271">
        <v>517</v>
      </c>
      <c r="BX29" s="271">
        <v>587</v>
      </c>
      <c r="BY29" s="271">
        <v>694</v>
      </c>
      <c r="BZ29" s="271">
        <v>825</v>
      </c>
      <c r="CA29" s="271">
        <v>899</v>
      </c>
      <c r="CB29" s="271">
        <v>987</v>
      </c>
      <c r="CC29" s="272">
        <v>1060</v>
      </c>
      <c r="CD29" s="323">
        <v>1233</v>
      </c>
      <c r="CE29" s="320">
        <v>1495</v>
      </c>
      <c r="CF29" s="320">
        <v>1614</v>
      </c>
      <c r="CG29" s="366">
        <v>1765</v>
      </c>
      <c r="CH29" s="323">
        <v>1952</v>
      </c>
      <c r="CI29" s="329">
        <v>2169</v>
      </c>
      <c r="CJ29" s="330"/>
      <c r="CK29" s="324"/>
      <c r="CL29" s="38"/>
      <c r="CM29" s="38"/>
      <c r="CN29" s="38"/>
      <c r="CO29" s="79"/>
      <c r="CP29" s="284"/>
      <c r="CQ29" s="280"/>
      <c r="CR29" s="280"/>
      <c r="CS29" s="280"/>
      <c r="CT29" s="285"/>
      <c r="CU29" s="83"/>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268" t="s">
        <v>1</v>
      </c>
    </row>
    <row r="30" spans="1:127" ht="18" customHeight="1" x14ac:dyDescent="0.2">
      <c r="A30" s="545"/>
      <c r="B30" s="546"/>
      <c r="C30" s="546"/>
      <c r="D30" s="547"/>
      <c r="E30" s="312">
        <v>43905</v>
      </c>
      <c r="F30" s="399"/>
      <c r="G30" s="396"/>
      <c r="H30" s="404">
        <v>43943</v>
      </c>
      <c r="I30" s="412">
        <f t="shared" si="0"/>
        <v>43964</v>
      </c>
      <c r="J30" s="407" t="s">
        <v>26</v>
      </c>
      <c r="K30" s="271">
        <v>0</v>
      </c>
      <c r="L30" s="271">
        <v>0</v>
      </c>
      <c r="M30" s="271">
        <v>0</v>
      </c>
      <c r="N30" s="271">
        <v>0</v>
      </c>
      <c r="O30" s="271">
        <v>0</v>
      </c>
      <c r="P30" s="271">
        <v>0</v>
      </c>
      <c r="Q30" s="271">
        <v>0</v>
      </c>
      <c r="R30" s="271">
        <v>0</v>
      </c>
      <c r="S30" s="271">
        <v>0</v>
      </c>
      <c r="T30" s="271">
        <v>0</v>
      </c>
      <c r="U30" s="271">
        <v>0</v>
      </c>
      <c r="V30" s="271">
        <v>0</v>
      </c>
      <c r="W30" s="271">
        <v>0</v>
      </c>
      <c r="X30" s="271">
        <v>0</v>
      </c>
      <c r="Y30" s="271">
        <v>0</v>
      </c>
      <c r="Z30" s="271">
        <v>0</v>
      </c>
      <c r="AA30" s="271">
        <v>0</v>
      </c>
      <c r="AB30" s="271">
        <v>0</v>
      </c>
      <c r="AC30" s="271">
        <v>0</v>
      </c>
      <c r="AD30" s="271">
        <v>0</v>
      </c>
      <c r="AE30" s="271">
        <v>0</v>
      </c>
      <c r="AF30" s="271">
        <v>0</v>
      </c>
      <c r="AG30" s="271">
        <v>0</v>
      </c>
      <c r="AH30" s="271">
        <v>0</v>
      </c>
      <c r="AI30" s="271">
        <v>0</v>
      </c>
      <c r="AJ30" s="271">
        <v>0</v>
      </c>
      <c r="AK30" s="271">
        <v>0</v>
      </c>
      <c r="AL30" s="271">
        <v>0</v>
      </c>
      <c r="AM30" s="271">
        <v>0</v>
      </c>
      <c r="AN30" s="271">
        <v>0</v>
      </c>
      <c r="AO30" s="271">
        <v>0</v>
      </c>
      <c r="AP30" s="271">
        <v>0</v>
      </c>
      <c r="AQ30" s="271">
        <v>0</v>
      </c>
      <c r="AR30" s="271">
        <v>0</v>
      </c>
      <c r="AS30" s="271">
        <v>0</v>
      </c>
      <c r="AT30" s="271">
        <v>0</v>
      </c>
      <c r="AU30" s="271">
        <v>0</v>
      </c>
      <c r="AV30" s="271">
        <v>0</v>
      </c>
      <c r="AW30" s="271">
        <v>0</v>
      </c>
      <c r="AX30" s="271">
        <v>0</v>
      </c>
      <c r="AY30" s="271">
        <v>0</v>
      </c>
      <c r="AZ30" s="271">
        <v>0</v>
      </c>
      <c r="BA30" s="271">
        <v>0</v>
      </c>
      <c r="BB30" s="271">
        <v>0</v>
      </c>
      <c r="BC30" s="271">
        <v>0</v>
      </c>
      <c r="BD30" s="271">
        <v>0</v>
      </c>
      <c r="BE30" s="271">
        <v>0</v>
      </c>
      <c r="BF30" s="271">
        <v>0</v>
      </c>
      <c r="BG30" s="271">
        <v>0</v>
      </c>
      <c r="BH30" s="271">
        <v>0</v>
      </c>
      <c r="BI30" s="271">
        <v>1</v>
      </c>
      <c r="BJ30" s="271">
        <v>6</v>
      </c>
      <c r="BK30" s="271">
        <v>6</v>
      </c>
      <c r="BL30" s="160">
        <v>6</v>
      </c>
      <c r="BM30" s="160">
        <v>12</v>
      </c>
      <c r="BN30" s="160">
        <v>21</v>
      </c>
      <c r="BO30" s="160">
        <v>34</v>
      </c>
      <c r="BP30" s="160">
        <v>50</v>
      </c>
      <c r="BQ30" s="271">
        <v>80</v>
      </c>
      <c r="BR30" s="271">
        <v>140</v>
      </c>
      <c r="BS30" s="271">
        <v>207</v>
      </c>
      <c r="BT30" s="161">
        <v>249</v>
      </c>
      <c r="BU30" s="271">
        <v>320</v>
      </c>
      <c r="BV30" s="271">
        <v>377</v>
      </c>
      <c r="BW30" s="271">
        <v>485</v>
      </c>
      <c r="BX30" s="271">
        <v>579</v>
      </c>
      <c r="BY30" s="271">
        <v>663</v>
      </c>
      <c r="BZ30" s="271">
        <v>759</v>
      </c>
      <c r="CA30" s="271">
        <v>847</v>
      </c>
      <c r="CB30" s="271">
        <v>937</v>
      </c>
      <c r="CC30" s="272">
        <v>1073</v>
      </c>
      <c r="CD30" s="323">
        <v>1177</v>
      </c>
      <c r="CE30" s="320">
        <v>1358</v>
      </c>
      <c r="CF30" s="320">
        <v>1455</v>
      </c>
      <c r="CG30" s="366">
        <v>1638</v>
      </c>
      <c r="CH30" s="323">
        <v>1738</v>
      </c>
      <c r="CI30" s="323">
        <v>1915</v>
      </c>
      <c r="CJ30" s="321"/>
      <c r="CK30" s="323"/>
      <c r="CL30" s="38"/>
      <c r="CM30" s="38"/>
      <c r="CN30" s="38"/>
      <c r="CO30" s="79"/>
      <c r="CP30" s="284"/>
      <c r="CQ30" s="280"/>
      <c r="CR30" s="280"/>
      <c r="CS30" s="280"/>
      <c r="CT30" s="285"/>
      <c r="CU30" s="83"/>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267" t="s">
        <v>26</v>
      </c>
    </row>
    <row r="31" spans="1:127" ht="18" customHeight="1" x14ac:dyDescent="0.2">
      <c r="A31" s="545"/>
      <c r="B31" s="546"/>
      <c r="C31" s="546"/>
      <c r="D31" s="547"/>
      <c r="E31" s="312">
        <v>43902</v>
      </c>
      <c r="F31" s="399"/>
      <c r="G31" s="396"/>
      <c r="H31" s="404">
        <v>43940</v>
      </c>
      <c r="I31" s="412">
        <f t="shared" si="0"/>
        <v>43961</v>
      </c>
      <c r="J31" s="407" t="s">
        <v>48</v>
      </c>
      <c r="K31" s="271">
        <v>0</v>
      </c>
      <c r="L31" s="271">
        <v>0</v>
      </c>
      <c r="M31" s="271">
        <v>0</v>
      </c>
      <c r="N31" s="271">
        <v>0</v>
      </c>
      <c r="O31" s="271">
        <v>0</v>
      </c>
      <c r="P31" s="271">
        <v>0</v>
      </c>
      <c r="Q31" s="271">
        <v>0</v>
      </c>
      <c r="R31" s="271">
        <v>0</v>
      </c>
      <c r="S31" s="271">
        <v>0</v>
      </c>
      <c r="T31" s="271">
        <v>0</v>
      </c>
      <c r="U31" s="271">
        <v>0</v>
      </c>
      <c r="V31" s="271">
        <v>0</v>
      </c>
      <c r="W31" s="271">
        <v>0</v>
      </c>
      <c r="X31" s="271">
        <v>0</v>
      </c>
      <c r="Y31" s="271">
        <v>0</v>
      </c>
      <c r="Z31" s="271">
        <v>0</v>
      </c>
      <c r="AA31" s="271">
        <v>0</v>
      </c>
      <c r="AB31" s="271">
        <v>0</v>
      </c>
      <c r="AC31" s="271">
        <v>0</v>
      </c>
      <c r="AD31" s="271">
        <v>0</v>
      </c>
      <c r="AE31" s="271">
        <v>0</v>
      </c>
      <c r="AF31" s="271">
        <v>0</v>
      </c>
      <c r="AG31" s="271">
        <v>0</v>
      </c>
      <c r="AH31" s="271">
        <v>0</v>
      </c>
      <c r="AI31" s="271">
        <v>0</v>
      </c>
      <c r="AJ31" s="271">
        <v>0</v>
      </c>
      <c r="AK31" s="271">
        <v>0</v>
      </c>
      <c r="AL31" s="271">
        <v>0</v>
      </c>
      <c r="AM31" s="271">
        <v>0</v>
      </c>
      <c r="AN31" s="271">
        <v>0</v>
      </c>
      <c r="AO31" s="271">
        <v>0</v>
      </c>
      <c r="AP31" s="271">
        <v>0</v>
      </c>
      <c r="AQ31" s="271">
        <v>0</v>
      </c>
      <c r="AR31" s="271">
        <v>0</v>
      </c>
      <c r="AS31" s="271">
        <v>0</v>
      </c>
      <c r="AT31" s="271">
        <v>0</v>
      </c>
      <c r="AU31" s="271">
        <v>0</v>
      </c>
      <c r="AV31" s="271">
        <v>0</v>
      </c>
      <c r="AW31" s="271">
        <v>0</v>
      </c>
      <c r="AX31" s="271">
        <v>0</v>
      </c>
      <c r="AY31" s="271">
        <v>0</v>
      </c>
      <c r="AZ31" s="271">
        <v>0</v>
      </c>
      <c r="BA31" s="271">
        <v>0</v>
      </c>
      <c r="BB31" s="271">
        <v>0</v>
      </c>
      <c r="BC31" s="271">
        <v>0</v>
      </c>
      <c r="BD31" s="271">
        <v>1</v>
      </c>
      <c r="BE31" s="271">
        <v>1</v>
      </c>
      <c r="BF31" s="271">
        <v>1</v>
      </c>
      <c r="BG31" s="271">
        <v>2</v>
      </c>
      <c r="BH31" s="271">
        <v>3</v>
      </c>
      <c r="BI31" s="160">
        <v>3</v>
      </c>
      <c r="BJ31" s="160">
        <v>9</v>
      </c>
      <c r="BK31" s="160">
        <v>10</v>
      </c>
      <c r="BL31" s="160">
        <v>18</v>
      </c>
      <c r="BM31" s="160">
        <v>28</v>
      </c>
      <c r="BN31" s="160">
        <v>39</v>
      </c>
      <c r="BO31" s="271">
        <v>47</v>
      </c>
      <c r="BP31" s="271">
        <v>62</v>
      </c>
      <c r="BQ31" s="271">
        <v>95</v>
      </c>
      <c r="BR31" s="271">
        <v>118</v>
      </c>
      <c r="BS31" s="271">
        <v>162</v>
      </c>
      <c r="BT31" s="271">
        <v>257</v>
      </c>
      <c r="BU31" s="161">
        <v>298</v>
      </c>
      <c r="BV31" s="271">
        <v>340</v>
      </c>
      <c r="BW31" s="271">
        <v>396</v>
      </c>
      <c r="BX31" s="271">
        <v>472</v>
      </c>
      <c r="BY31" s="271">
        <v>602</v>
      </c>
      <c r="BZ31" s="271">
        <v>720</v>
      </c>
      <c r="CA31" s="271">
        <v>804</v>
      </c>
      <c r="CB31" s="271">
        <v>888</v>
      </c>
      <c r="CC31" s="272">
        <v>888</v>
      </c>
      <c r="CD31" s="323">
        <v>1070</v>
      </c>
      <c r="CE31" s="320">
        <v>1253</v>
      </c>
      <c r="CF31" s="320">
        <v>1432</v>
      </c>
      <c r="CG31" s="320">
        <v>1601</v>
      </c>
      <c r="CH31" s="366">
        <v>1680</v>
      </c>
      <c r="CI31" s="323">
        <v>1746</v>
      </c>
      <c r="CJ31" s="323"/>
      <c r="CK31" s="323"/>
      <c r="CL31" s="38"/>
      <c r="CM31" s="38"/>
      <c r="CN31" s="38"/>
      <c r="CO31" s="79"/>
      <c r="CP31" s="284"/>
      <c r="CQ31" s="280"/>
      <c r="CR31" s="280"/>
      <c r="CS31" s="280"/>
      <c r="CT31" s="285"/>
      <c r="CU31" s="83"/>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267" t="s">
        <v>48</v>
      </c>
    </row>
    <row r="32" spans="1:127" ht="18" customHeight="1" x14ac:dyDescent="0.2">
      <c r="A32" s="545"/>
      <c r="B32" s="546"/>
      <c r="C32" s="546"/>
      <c r="D32" s="547"/>
      <c r="E32" s="312">
        <v>43906</v>
      </c>
      <c r="F32" s="399"/>
      <c r="G32" s="396"/>
      <c r="H32" s="404">
        <v>43944</v>
      </c>
      <c r="I32" s="412">
        <f t="shared" si="0"/>
        <v>43965</v>
      </c>
      <c r="J32" s="407" t="s">
        <v>40</v>
      </c>
      <c r="K32" s="271">
        <v>0</v>
      </c>
      <c r="L32" s="271">
        <v>0</v>
      </c>
      <c r="M32" s="271">
        <v>0</v>
      </c>
      <c r="N32" s="271">
        <v>0</v>
      </c>
      <c r="O32" s="271">
        <v>0</v>
      </c>
      <c r="P32" s="271">
        <v>0</v>
      </c>
      <c r="Q32" s="271">
        <v>0</v>
      </c>
      <c r="R32" s="271">
        <v>0</v>
      </c>
      <c r="S32" s="271">
        <v>0</v>
      </c>
      <c r="T32" s="271">
        <v>0</v>
      </c>
      <c r="U32" s="271">
        <v>0</v>
      </c>
      <c r="V32" s="271">
        <v>0</v>
      </c>
      <c r="W32" s="271">
        <v>0</v>
      </c>
      <c r="X32" s="271">
        <v>0</v>
      </c>
      <c r="Y32" s="271">
        <v>0</v>
      </c>
      <c r="Z32" s="271">
        <v>0</v>
      </c>
      <c r="AA32" s="271">
        <v>0</v>
      </c>
      <c r="AB32" s="271">
        <v>0</v>
      </c>
      <c r="AC32" s="271">
        <v>0</v>
      </c>
      <c r="AD32" s="271">
        <v>0</v>
      </c>
      <c r="AE32" s="271">
        <v>0</v>
      </c>
      <c r="AF32" s="271">
        <v>0</v>
      </c>
      <c r="AG32" s="271">
        <v>0</v>
      </c>
      <c r="AH32" s="271">
        <v>0</v>
      </c>
      <c r="AI32" s="271">
        <v>0</v>
      </c>
      <c r="AJ32" s="271">
        <v>0</v>
      </c>
      <c r="AK32" s="271">
        <v>0</v>
      </c>
      <c r="AL32" s="271">
        <v>0</v>
      </c>
      <c r="AM32" s="271">
        <v>0</v>
      </c>
      <c r="AN32" s="271">
        <v>0</v>
      </c>
      <c r="AO32" s="271">
        <v>0</v>
      </c>
      <c r="AP32" s="271">
        <v>0</v>
      </c>
      <c r="AQ32" s="271">
        <v>0</v>
      </c>
      <c r="AR32" s="271">
        <v>0</v>
      </c>
      <c r="AS32" s="271">
        <v>0</v>
      </c>
      <c r="AT32" s="271">
        <v>0</v>
      </c>
      <c r="AU32" s="271">
        <v>0</v>
      </c>
      <c r="AV32" s="271">
        <v>0</v>
      </c>
      <c r="AW32" s="271">
        <v>1</v>
      </c>
      <c r="AX32" s="271">
        <v>1</v>
      </c>
      <c r="AY32" s="271">
        <v>3</v>
      </c>
      <c r="AZ32" s="271">
        <v>3</v>
      </c>
      <c r="BA32" s="271">
        <v>3</v>
      </c>
      <c r="BB32" s="271">
        <v>3</v>
      </c>
      <c r="BC32" s="271">
        <v>3</v>
      </c>
      <c r="BD32" s="271">
        <v>6</v>
      </c>
      <c r="BE32" s="271">
        <v>14</v>
      </c>
      <c r="BF32" s="271">
        <v>14</v>
      </c>
      <c r="BG32" s="271">
        <v>14</v>
      </c>
      <c r="BH32" s="271">
        <v>19</v>
      </c>
      <c r="BI32" s="271">
        <v>24</v>
      </c>
      <c r="BJ32" s="271">
        <v>30</v>
      </c>
      <c r="BK32" s="271">
        <v>36</v>
      </c>
      <c r="BL32" s="271">
        <v>36</v>
      </c>
      <c r="BM32" s="160">
        <v>39</v>
      </c>
      <c r="BN32" s="160">
        <v>66</v>
      </c>
      <c r="BO32" s="160">
        <v>75</v>
      </c>
      <c r="BP32" s="160">
        <v>88</v>
      </c>
      <c r="BQ32" s="271">
        <v>114</v>
      </c>
      <c r="BR32" s="271">
        <v>137</v>
      </c>
      <c r="BS32" s="271">
        <v>161</v>
      </c>
      <c r="BT32" s="271">
        <v>191</v>
      </c>
      <c r="BU32" s="271">
        <v>210</v>
      </c>
      <c r="BV32" s="161">
        <v>266</v>
      </c>
      <c r="BW32" s="271">
        <v>316</v>
      </c>
      <c r="BX32" s="271">
        <v>416</v>
      </c>
      <c r="BY32" s="271">
        <v>479</v>
      </c>
      <c r="BZ32" s="271">
        <v>548</v>
      </c>
      <c r="CA32" s="271">
        <v>606</v>
      </c>
      <c r="CB32" s="271">
        <v>690</v>
      </c>
      <c r="CC32" s="272">
        <v>736</v>
      </c>
      <c r="CD32" s="323">
        <v>826</v>
      </c>
      <c r="CE32" s="320">
        <v>899</v>
      </c>
      <c r="CF32" s="320">
        <v>899</v>
      </c>
      <c r="CG32" s="320">
        <v>1068</v>
      </c>
      <c r="CH32" s="366">
        <v>1068</v>
      </c>
      <c r="CI32" s="323">
        <v>1132</v>
      </c>
      <c r="CJ32" s="323"/>
      <c r="CK32" s="323"/>
      <c r="CL32" s="38"/>
      <c r="CM32" s="38"/>
      <c r="CN32" s="38"/>
      <c r="CO32" s="79"/>
      <c r="CP32" s="284"/>
      <c r="CQ32" s="280"/>
      <c r="CR32" s="280"/>
      <c r="CS32" s="280"/>
      <c r="CT32" s="285"/>
      <c r="CU32" s="83"/>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267" t="s">
        <v>40</v>
      </c>
    </row>
    <row r="33" spans="1:127" ht="18" customHeight="1" x14ac:dyDescent="0.2">
      <c r="A33" s="545"/>
      <c r="B33" s="546"/>
      <c r="C33" s="546"/>
      <c r="D33" s="547"/>
      <c r="E33" s="312">
        <v>43908</v>
      </c>
      <c r="F33" s="399"/>
      <c r="G33" s="396"/>
      <c r="H33" s="404">
        <v>43946</v>
      </c>
      <c r="I33" s="412">
        <f t="shared" si="0"/>
        <v>43967</v>
      </c>
      <c r="J33" s="407" t="s">
        <v>39</v>
      </c>
      <c r="K33" s="271">
        <v>0</v>
      </c>
      <c r="L33" s="271">
        <v>0</v>
      </c>
      <c r="M33" s="271">
        <v>0</v>
      </c>
      <c r="N33" s="271">
        <v>0</v>
      </c>
      <c r="O33" s="271">
        <v>0</v>
      </c>
      <c r="P33" s="271">
        <v>0</v>
      </c>
      <c r="Q33" s="271">
        <v>0</v>
      </c>
      <c r="R33" s="271">
        <v>0</v>
      </c>
      <c r="S33" s="271">
        <v>0</v>
      </c>
      <c r="T33" s="271">
        <v>0</v>
      </c>
      <c r="U33" s="271">
        <v>0</v>
      </c>
      <c r="V33" s="271">
        <v>0</v>
      </c>
      <c r="W33" s="271">
        <v>0</v>
      </c>
      <c r="X33" s="271">
        <v>0</v>
      </c>
      <c r="Y33" s="271">
        <v>0</v>
      </c>
      <c r="Z33" s="271">
        <v>0</v>
      </c>
      <c r="AA33" s="271">
        <v>0</v>
      </c>
      <c r="AB33" s="271">
        <v>0</v>
      </c>
      <c r="AC33" s="271">
        <v>0</v>
      </c>
      <c r="AD33" s="271">
        <v>0</v>
      </c>
      <c r="AE33" s="271">
        <v>0</v>
      </c>
      <c r="AF33" s="271">
        <v>0</v>
      </c>
      <c r="AG33" s="271">
        <v>0</v>
      </c>
      <c r="AH33" s="271">
        <v>0</v>
      </c>
      <c r="AI33" s="271">
        <v>0</v>
      </c>
      <c r="AJ33" s="271">
        <v>0</v>
      </c>
      <c r="AK33" s="271">
        <v>0</v>
      </c>
      <c r="AL33" s="271">
        <v>0</v>
      </c>
      <c r="AM33" s="271">
        <v>0</v>
      </c>
      <c r="AN33" s="271">
        <v>0</v>
      </c>
      <c r="AO33" s="271">
        <v>0</v>
      </c>
      <c r="AP33" s="271">
        <v>0</v>
      </c>
      <c r="AQ33" s="271">
        <v>0</v>
      </c>
      <c r="AR33" s="271">
        <v>0</v>
      </c>
      <c r="AS33" s="271">
        <v>0</v>
      </c>
      <c r="AT33" s="271">
        <v>0</v>
      </c>
      <c r="AU33" s="271">
        <v>0</v>
      </c>
      <c r="AV33" s="271">
        <v>0</v>
      </c>
      <c r="AW33" s="271">
        <v>0</v>
      </c>
      <c r="AX33" s="271">
        <v>0</v>
      </c>
      <c r="AY33" s="271">
        <v>0</v>
      </c>
      <c r="AZ33" s="271">
        <v>0</v>
      </c>
      <c r="BA33" s="271">
        <v>0</v>
      </c>
      <c r="BB33" s="271">
        <v>0</v>
      </c>
      <c r="BC33" s="271">
        <v>0</v>
      </c>
      <c r="BD33" s="271">
        <v>1</v>
      </c>
      <c r="BE33" s="271">
        <v>1</v>
      </c>
      <c r="BF33" s="271">
        <v>1</v>
      </c>
      <c r="BG33" s="271">
        <v>2</v>
      </c>
      <c r="BH33" s="271">
        <v>2</v>
      </c>
      <c r="BI33" s="271">
        <v>3</v>
      </c>
      <c r="BJ33" s="271">
        <v>3</v>
      </c>
      <c r="BK33" s="271">
        <v>4</v>
      </c>
      <c r="BL33" s="271">
        <v>4</v>
      </c>
      <c r="BM33" s="271">
        <v>10</v>
      </c>
      <c r="BN33" s="271">
        <v>17</v>
      </c>
      <c r="BO33" s="160">
        <v>17</v>
      </c>
      <c r="BP33" s="160">
        <v>44</v>
      </c>
      <c r="BQ33" s="160">
        <v>49</v>
      </c>
      <c r="BR33" s="160">
        <v>53</v>
      </c>
      <c r="BS33" s="160">
        <v>67</v>
      </c>
      <c r="BT33" s="271">
        <v>81</v>
      </c>
      <c r="BU33" s="271">
        <v>106</v>
      </c>
      <c r="BV33" s="271">
        <v>164</v>
      </c>
      <c r="BW33" s="271">
        <v>248</v>
      </c>
      <c r="BX33" s="161">
        <v>322</v>
      </c>
      <c r="BY33" s="271">
        <v>377</v>
      </c>
      <c r="BZ33" s="271">
        <v>429</v>
      </c>
      <c r="CA33" s="271">
        <v>481</v>
      </c>
      <c r="CB33" s="271">
        <v>568</v>
      </c>
      <c r="CC33" s="272">
        <v>721</v>
      </c>
      <c r="CD33" s="323">
        <v>879</v>
      </c>
      <c r="CE33" s="320">
        <v>988</v>
      </c>
      <c r="CF33" s="320">
        <v>1159</v>
      </c>
      <c r="CG33" s="320">
        <v>1252</v>
      </c>
      <c r="CH33" s="320">
        <v>1327</v>
      </c>
      <c r="CI33" s="366">
        <v>1472</v>
      </c>
      <c r="CJ33" s="323"/>
      <c r="CK33" s="323"/>
      <c r="CL33" s="38"/>
      <c r="CM33" s="38"/>
      <c r="CN33" s="38"/>
      <c r="CO33" s="79"/>
      <c r="CP33" s="284"/>
      <c r="CQ33" s="280"/>
      <c r="CR33" s="280"/>
      <c r="CS33" s="280"/>
      <c r="CT33" s="285"/>
      <c r="CU33" s="83"/>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267" t="s">
        <v>39</v>
      </c>
    </row>
    <row r="34" spans="1:127" ht="18" customHeight="1" x14ac:dyDescent="0.2">
      <c r="A34" s="545"/>
      <c r="B34" s="546"/>
      <c r="C34" s="546"/>
      <c r="D34" s="547"/>
      <c r="E34" s="312">
        <v>43901</v>
      </c>
      <c r="F34" s="399"/>
      <c r="G34" s="396"/>
      <c r="H34" s="404">
        <v>43939</v>
      </c>
      <c r="I34" s="412">
        <f t="shared" si="0"/>
        <v>43960</v>
      </c>
      <c r="J34" s="407" t="s">
        <v>25</v>
      </c>
      <c r="K34" s="271">
        <v>0</v>
      </c>
      <c r="L34" s="271">
        <v>0</v>
      </c>
      <c r="M34" s="271">
        <v>0</v>
      </c>
      <c r="N34" s="271">
        <v>0</v>
      </c>
      <c r="O34" s="271">
        <v>0</v>
      </c>
      <c r="P34" s="271">
        <v>0</v>
      </c>
      <c r="Q34" s="271">
        <v>0</v>
      </c>
      <c r="R34" s="271">
        <v>0</v>
      </c>
      <c r="S34" s="271">
        <v>0</v>
      </c>
      <c r="T34" s="271">
        <v>0</v>
      </c>
      <c r="U34" s="271">
        <v>0</v>
      </c>
      <c r="V34" s="271">
        <v>0</v>
      </c>
      <c r="W34" s="271">
        <v>0</v>
      </c>
      <c r="X34" s="271">
        <v>0</v>
      </c>
      <c r="Y34" s="271">
        <v>0</v>
      </c>
      <c r="Z34" s="271">
        <v>0</v>
      </c>
      <c r="AA34" s="271">
        <v>0</v>
      </c>
      <c r="AB34" s="271">
        <v>0</v>
      </c>
      <c r="AC34" s="271">
        <v>0</v>
      </c>
      <c r="AD34" s="271">
        <v>0</v>
      </c>
      <c r="AE34" s="271">
        <v>0</v>
      </c>
      <c r="AF34" s="271">
        <v>0</v>
      </c>
      <c r="AG34" s="271">
        <v>0</v>
      </c>
      <c r="AH34" s="271">
        <v>0</v>
      </c>
      <c r="AI34" s="271">
        <v>0</v>
      </c>
      <c r="AJ34" s="271">
        <v>0</v>
      </c>
      <c r="AK34" s="271">
        <v>0</v>
      </c>
      <c r="AL34" s="271">
        <v>0</v>
      </c>
      <c r="AM34" s="271">
        <v>0</v>
      </c>
      <c r="AN34" s="271">
        <v>0</v>
      </c>
      <c r="AO34" s="271">
        <v>0</v>
      </c>
      <c r="AP34" s="271">
        <v>0</v>
      </c>
      <c r="AQ34" s="271">
        <v>0</v>
      </c>
      <c r="AR34" s="271">
        <v>0</v>
      </c>
      <c r="AS34" s="271">
        <v>0</v>
      </c>
      <c r="AT34" s="271">
        <v>0</v>
      </c>
      <c r="AU34" s="271">
        <v>0</v>
      </c>
      <c r="AV34" s="271">
        <v>0</v>
      </c>
      <c r="AW34" s="271">
        <v>0</v>
      </c>
      <c r="AX34" s="271">
        <v>0</v>
      </c>
      <c r="AY34" s="271">
        <v>0</v>
      </c>
      <c r="AZ34" s="271">
        <v>0</v>
      </c>
      <c r="BA34" s="271">
        <v>0</v>
      </c>
      <c r="BB34" s="271">
        <v>0</v>
      </c>
      <c r="BC34" s="271">
        <v>1</v>
      </c>
      <c r="BD34" s="271">
        <v>1</v>
      </c>
      <c r="BE34" s="271">
        <v>1</v>
      </c>
      <c r="BF34" s="271">
        <v>2</v>
      </c>
      <c r="BG34" s="271">
        <v>2</v>
      </c>
      <c r="BH34" s="160">
        <v>5</v>
      </c>
      <c r="BI34" s="160">
        <v>9</v>
      </c>
      <c r="BJ34" s="160">
        <v>14</v>
      </c>
      <c r="BK34" s="160">
        <v>21</v>
      </c>
      <c r="BL34" s="271">
        <v>21</v>
      </c>
      <c r="BM34" s="271">
        <v>53</v>
      </c>
      <c r="BN34" s="271">
        <v>59</v>
      </c>
      <c r="BO34" s="271">
        <v>77</v>
      </c>
      <c r="BP34" s="271">
        <v>89</v>
      </c>
      <c r="BQ34" s="271">
        <v>113</v>
      </c>
      <c r="BR34" s="271">
        <v>134</v>
      </c>
      <c r="BS34" s="271">
        <v>167</v>
      </c>
      <c r="BT34" s="167">
        <v>234</v>
      </c>
      <c r="BU34" s="271">
        <v>261</v>
      </c>
      <c r="BV34" s="161">
        <v>286</v>
      </c>
      <c r="BW34" s="271">
        <v>344</v>
      </c>
      <c r="BX34" s="271">
        <v>396</v>
      </c>
      <c r="BY34" s="271">
        <v>441</v>
      </c>
      <c r="BZ34" s="271">
        <v>503</v>
      </c>
      <c r="CA34" s="271">
        <v>576</v>
      </c>
      <c r="CB34" s="271">
        <v>629</v>
      </c>
      <c r="CC34" s="272">
        <v>689</v>
      </c>
      <c r="CD34" s="323">
        <v>742</v>
      </c>
      <c r="CE34" s="320">
        <v>788</v>
      </c>
      <c r="CF34" s="320">
        <v>863</v>
      </c>
      <c r="CG34" s="320">
        <v>928</v>
      </c>
      <c r="CH34" s="320">
        <v>980</v>
      </c>
      <c r="CI34" s="366">
        <v>1069</v>
      </c>
      <c r="CJ34" s="323"/>
      <c r="CK34" s="323"/>
      <c r="CL34" s="38"/>
      <c r="CM34" s="38"/>
      <c r="CN34" s="38"/>
      <c r="CO34" s="79"/>
      <c r="CP34" s="284"/>
      <c r="CQ34" s="280"/>
      <c r="CR34" s="280"/>
      <c r="CS34" s="280"/>
      <c r="CT34" s="285"/>
      <c r="CU34" s="83"/>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267" t="s">
        <v>25</v>
      </c>
    </row>
    <row r="35" spans="1:127" ht="18" customHeight="1" x14ac:dyDescent="0.2">
      <c r="A35" s="545"/>
      <c r="B35" s="546"/>
      <c r="C35" s="546"/>
      <c r="D35" s="547"/>
      <c r="E35" s="312">
        <v>43905</v>
      </c>
      <c r="F35" s="399"/>
      <c r="G35" s="396"/>
      <c r="H35" s="404">
        <v>43943</v>
      </c>
      <c r="I35" s="412">
        <f t="shared" si="0"/>
        <v>43964</v>
      </c>
      <c r="J35" s="407" t="s">
        <v>17</v>
      </c>
      <c r="K35" s="271">
        <v>0</v>
      </c>
      <c r="L35" s="271">
        <v>0</v>
      </c>
      <c r="M35" s="271">
        <v>0</v>
      </c>
      <c r="N35" s="271">
        <v>0</v>
      </c>
      <c r="O35" s="271">
        <v>0</v>
      </c>
      <c r="P35" s="271">
        <v>0</v>
      </c>
      <c r="Q35" s="271">
        <v>0</v>
      </c>
      <c r="R35" s="271">
        <v>0</v>
      </c>
      <c r="S35" s="271">
        <v>0</v>
      </c>
      <c r="T35" s="271">
        <v>0</v>
      </c>
      <c r="U35" s="271">
        <v>0</v>
      </c>
      <c r="V35" s="271">
        <v>0</v>
      </c>
      <c r="W35" s="271">
        <v>0</v>
      </c>
      <c r="X35" s="271">
        <v>0</v>
      </c>
      <c r="Y35" s="271">
        <v>0</v>
      </c>
      <c r="Z35" s="271">
        <v>0</v>
      </c>
      <c r="AA35" s="271">
        <v>0</v>
      </c>
      <c r="AB35" s="271">
        <v>0</v>
      </c>
      <c r="AC35" s="271">
        <v>0</v>
      </c>
      <c r="AD35" s="271">
        <v>0</v>
      </c>
      <c r="AE35" s="271">
        <v>0</v>
      </c>
      <c r="AF35" s="271">
        <v>0</v>
      </c>
      <c r="AG35" s="271">
        <v>0</v>
      </c>
      <c r="AH35" s="271">
        <v>0</v>
      </c>
      <c r="AI35" s="271">
        <v>0</v>
      </c>
      <c r="AJ35" s="271">
        <v>0</v>
      </c>
      <c r="AK35" s="271">
        <v>0</v>
      </c>
      <c r="AL35" s="271">
        <v>0</v>
      </c>
      <c r="AM35" s="271">
        <v>0</v>
      </c>
      <c r="AN35" s="271">
        <v>0</v>
      </c>
      <c r="AO35" s="271">
        <v>0</v>
      </c>
      <c r="AP35" s="271">
        <v>0</v>
      </c>
      <c r="AQ35" s="271">
        <v>0</v>
      </c>
      <c r="AR35" s="271">
        <v>0</v>
      </c>
      <c r="AS35" s="271">
        <v>0</v>
      </c>
      <c r="AT35" s="271">
        <v>0</v>
      </c>
      <c r="AU35" s="271">
        <v>0</v>
      </c>
      <c r="AV35" s="271">
        <v>0</v>
      </c>
      <c r="AW35" s="271">
        <v>0</v>
      </c>
      <c r="AX35" s="271">
        <v>0</v>
      </c>
      <c r="AY35" s="271">
        <v>0</v>
      </c>
      <c r="AZ35" s="271">
        <v>0</v>
      </c>
      <c r="BA35" s="271">
        <v>0</v>
      </c>
      <c r="BB35" s="271">
        <v>0</v>
      </c>
      <c r="BC35" s="271">
        <v>1</v>
      </c>
      <c r="BD35" s="271">
        <v>1</v>
      </c>
      <c r="BE35" s="271">
        <v>1</v>
      </c>
      <c r="BF35" s="271">
        <v>4</v>
      </c>
      <c r="BG35" s="271">
        <v>5</v>
      </c>
      <c r="BH35" s="271">
        <v>8</v>
      </c>
      <c r="BI35" s="271">
        <v>10</v>
      </c>
      <c r="BJ35" s="271">
        <v>14</v>
      </c>
      <c r="BK35" s="271">
        <v>16</v>
      </c>
      <c r="BL35" s="160">
        <v>18</v>
      </c>
      <c r="BM35" s="160">
        <v>21</v>
      </c>
      <c r="BN35" s="160">
        <v>26</v>
      </c>
      <c r="BO35" s="160">
        <v>28</v>
      </c>
      <c r="BP35" s="160">
        <v>50</v>
      </c>
      <c r="BQ35" s="271">
        <v>64</v>
      </c>
      <c r="BR35" s="271">
        <v>87</v>
      </c>
      <c r="BS35" s="271">
        <v>103</v>
      </c>
      <c r="BT35" s="271">
        <v>123</v>
      </c>
      <c r="BU35" s="271">
        <v>162</v>
      </c>
      <c r="BV35" s="271">
        <v>197</v>
      </c>
      <c r="BW35" s="161">
        <v>247</v>
      </c>
      <c r="BX35" s="271">
        <v>301</v>
      </c>
      <c r="BY35" s="271">
        <v>393</v>
      </c>
      <c r="BZ35" s="271">
        <v>438</v>
      </c>
      <c r="CA35" s="271">
        <v>479</v>
      </c>
      <c r="CB35" s="271">
        <v>628</v>
      </c>
      <c r="CC35" s="272">
        <v>632</v>
      </c>
      <c r="CD35" s="323">
        <v>657</v>
      </c>
      <c r="CE35" s="320">
        <v>657</v>
      </c>
      <c r="CF35" s="320">
        <v>888</v>
      </c>
      <c r="CG35" s="320">
        <v>921</v>
      </c>
      <c r="CH35" s="320">
        <v>921</v>
      </c>
      <c r="CI35" s="320">
        <v>1149</v>
      </c>
      <c r="CJ35" s="325"/>
      <c r="CK35" s="323"/>
      <c r="CL35" s="38"/>
      <c r="CM35" s="38"/>
      <c r="CN35" s="38"/>
      <c r="CO35" s="79"/>
      <c r="CP35" s="284"/>
      <c r="CQ35" s="280"/>
      <c r="CR35" s="280"/>
      <c r="CS35" s="280"/>
      <c r="CT35" s="285"/>
      <c r="CU35" s="83"/>
      <c r="CV35" s="5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267" t="s">
        <v>17</v>
      </c>
    </row>
    <row r="36" spans="1:127" ht="18" customHeight="1" x14ac:dyDescent="0.2">
      <c r="A36" s="545"/>
      <c r="B36" s="546"/>
      <c r="C36" s="546"/>
      <c r="D36" s="547"/>
      <c r="E36" s="312">
        <v>43908</v>
      </c>
      <c r="F36" s="399"/>
      <c r="G36" s="396"/>
      <c r="H36" s="404">
        <v>43946</v>
      </c>
      <c r="I36" s="412">
        <f t="shared" si="0"/>
        <v>43967</v>
      </c>
      <c r="J36" s="407" t="s">
        <v>4</v>
      </c>
      <c r="K36" s="271">
        <v>0</v>
      </c>
      <c r="L36" s="271">
        <v>0</v>
      </c>
      <c r="M36" s="271">
        <v>0</v>
      </c>
      <c r="N36" s="271">
        <v>0</v>
      </c>
      <c r="O36" s="271">
        <v>0</v>
      </c>
      <c r="P36" s="271">
        <v>0</v>
      </c>
      <c r="Q36" s="271">
        <v>0</v>
      </c>
      <c r="R36" s="271">
        <v>0</v>
      </c>
      <c r="S36" s="271">
        <v>0</v>
      </c>
      <c r="T36" s="271">
        <v>0</v>
      </c>
      <c r="U36" s="271">
        <v>0</v>
      </c>
      <c r="V36" s="271">
        <v>0</v>
      </c>
      <c r="W36" s="271">
        <v>0</v>
      </c>
      <c r="X36" s="271">
        <v>0</v>
      </c>
      <c r="Y36" s="271">
        <v>0</v>
      </c>
      <c r="Z36" s="271">
        <v>0</v>
      </c>
      <c r="AA36" s="271">
        <v>0</v>
      </c>
      <c r="AB36" s="271">
        <v>0</v>
      </c>
      <c r="AC36" s="271">
        <v>0</v>
      </c>
      <c r="AD36" s="271">
        <v>0</v>
      </c>
      <c r="AE36" s="271">
        <v>0</v>
      </c>
      <c r="AF36" s="271">
        <v>0</v>
      </c>
      <c r="AG36" s="271">
        <v>0</v>
      </c>
      <c r="AH36" s="271">
        <v>0</v>
      </c>
      <c r="AI36" s="271">
        <v>0</v>
      </c>
      <c r="AJ36" s="271">
        <v>0</v>
      </c>
      <c r="AK36" s="271">
        <v>0</v>
      </c>
      <c r="AL36" s="271">
        <v>0</v>
      </c>
      <c r="AM36" s="271">
        <v>0</v>
      </c>
      <c r="AN36" s="271">
        <v>0</v>
      </c>
      <c r="AO36" s="271">
        <v>0</v>
      </c>
      <c r="AP36" s="271">
        <v>0</v>
      </c>
      <c r="AQ36" s="271">
        <v>0</v>
      </c>
      <c r="AR36" s="271">
        <v>0</v>
      </c>
      <c r="AS36" s="271">
        <v>0</v>
      </c>
      <c r="AT36" s="271">
        <v>0</v>
      </c>
      <c r="AU36" s="271">
        <v>0</v>
      </c>
      <c r="AV36" s="271">
        <v>0</v>
      </c>
      <c r="AW36" s="271">
        <v>0</v>
      </c>
      <c r="AX36" s="271">
        <v>0</v>
      </c>
      <c r="AY36" s="271">
        <v>0</v>
      </c>
      <c r="AZ36" s="271">
        <v>0</v>
      </c>
      <c r="BA36" s="271">
        <v>0</v>
      </c>
      <c r="BB36" s="271">
        <v>0</v>
      </c>
      <c r="BC36" s="271">
        <v>0</v>
      </c>
      <c r="BD36" s="271">
        <v>0</v>
      </c>
      <c r="BE36" s="271">
        <v>0</v>
      </c>
      <c r="BF36" s="271">
        <v>0</v>
      </c>
      <c r="BG36" s="271">
        <v>0</v>
      </c>
      <c r="BH36" s="271">
        <v>0</v>
      </c>
      <c r="BI36" s="271">
        <v>0</v>
      </c>
      <c r="BJ36" s="271">
        <v>9</v>
      </c>
      <c r="BK36" s="271">
        <v>12</v>
      </c>
      <c r="BL36" s="271">
        <v>3</v>
      </c>
      <c r="BM36" s="271">
        <v>3</v>
      </c>
      <c r="BN36" s="271">
        <v>3</v>
      </c>
      <c r="BO36" s="160">
        <v>4</v>
      </c>
      <c r="BP36" s="160">
        <v>62</v>
      </c>
      <c r="BQ36" s="160">
        <v>100</v>
      </c>
      <c r="BR36" s="160">
        <v>122</v>
      </c>
      <c r="BS36" s="160">
        <v>165</v>
      </c>
      <c r="BT36" s="271">
        <v>192</v>
      </c>
      <c r="BU36" s="271">
        <v>219</v>
      </c>
      <c r="BV36" s="161">
        <v>280</v>
      </c>
      <c r="BW36" s="271">
        <v>335</v>
      </c>
      <c r="BX36" s="271">
        <v>381</v>
      </c>
      <c r="BY36" s="271">
        <v>409</v>
      </c>
      <c r="BZ36" s="271">
        <v>426</v>
      </c>
      <c r="CA36" s="271">
        <v>473</v>
      </c>
      <c r="CB36" s="271">
        <v>523</v>
      </c>
      <c r="CC36" s="272">
        <v>584</v>
      </c>
      <c r="CD36" s="323">
        <v>600</v>
      </c>
      <c r="CE36" s="320">
        <v>657</v>
      </c>
      <c r="CF36" s="320">
        <v>690</v>
      </c>
      <c r="CG36" s="320">
        <v>780</v>
      </c>
      <c r="CH36" s="320">
        <v>808</v>
      </c>
      <c r="CI36" s="320">
        <v>946</v>
      </c>
      <c r="CJ36" s="320"/>
      <c r="CK36" s="325"/>
      <c r="CL36" s="38"/>
      <c r="CM36" s="38"/>
      <c r="CN36" s="38"/>
      <c r="CO36" s="79"/>
      <c r="CP36" s="284"/>
      <c r="CQ36" s="280"/>
      <c r="CR36" s="280"/>
      <c r="CS36" s="280"/>
      <c r="CT36" s="285"/>
      <c r="CU36" s="83"/>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267" t="s">
        <v>4</v>
      </c>
    </row>
    <row r="37" spans="1:127" ht="18" customHeight="1" x14ac:dyDescent="0.2">
      <c r="A37" s="545"/>
      <c r="B37" s="546"/>
      <c r="C37" s="546"/>
      <c r="D37" s="547"/>
      <c r="E37" s="312">
        <v>43908</v>
      </c>
      <c r="F37" s="399"/>
      <c r="G37" s="396"/>
      <c r="H37" s="404">
        <v>43946</v>
      </c>
      <c r="I37" s="412">
        <f t="shared" si="0"/>
        <v>43967</v>
      </c>
      <c r="J37" s="407" t="s">
        <v>12</v>
      </c>
      <c r="K37" s="271">
        <v>0</v>
      </c>
      <c r="L37" s="271">
        <v>0</v>
      </c>
      <c r="M37" s="271">
        <v>0</v>
      </c>
      <c r="N37" s="271">
        <v>0</v>
      </c>
      <c r="O37" s="271">
        <v>0</v>
      </c>
      <c r="P37" s="271">
        <v>0</v>
      </c>
      <c r="Q37" s="271">
        <v>0</v>
      </c>
      <c r="R37" s="271">
        <v>0</v>
      </c>
      <c r="S37" s="271">
        <v>0</v>
      </c>
      <c r="T37" s="271">
        <v>0</v>
      </c>
      <c r="U37" s="271">
        <v>0</v>
      </c>
      <c r="V37" s="271">
        <v>0</v>
      </c>
      <c r="W37" s="271">
        <v>0</v>
      </c>
      <c r="X37" s="271">
        <v>0</v>
      </c>
      <c r="Y37" s="271">
        <v>0</v>
      </c>
      <c r="Z37" s="271">
        <v>0</v>
      </c>
      <c r="AA37" s="271">
        <v>0</v>
      </c>
      <c r="AB37" s="271">
        <v>0</v>
      </c>
      <c r="AC37" s="271">
        <v>0</v>
      </c>
      <c r="AD37" s="271">
        <v>0</v>
      </c>
      <c r="AE37" s="271">
        <v>0</v>
      </c>
      <c r="AF37" s="271">
        <v>0</v>
      </c>
      <c r="AG37" s="271">
        <v>0</v>
      </c>
      <c r="AH37" s="271">
        <v>0</v>
      </c>
      <c r="AI37" s="271">
        <v>0</v>
      </c>
      <c r="AJ37" s="271">
        <v>0</v>
      </c>
      <c r="AK37" s="271">
        <v>0</v>
      </c>
      <c r="AL37" s="271">
        <v>0</v>
      </c>
      <c r="AM37" s="271">
        <v>0</v>
      </c>
      <c r="AN37" s="271">
        <v>0</v>
      </c>
      <c r="AO37" s="271">
        <v>0</v>
      </c>
      <c r="AP37" s="271">
        <v>0</v>
      </c>
      <c r="AQ37" s="271">
        <v>0</v>
      </c>
      <c r="AR37" s="271">
        <v>0</v>
      </c>
      <c r="AS37" s="271">
        <v>0</v>
      </c>
      <c r="AT37" s="271">
        <v>0</v>
      </c>
      <c r="AU37" s="271">
        <v>0</v>
      </c>
      <c r="AV37" s="271">
        <v>0</v>
      </c>
      <c r="AW37" s="271">
        <v>0</v>
      </c>
      <c r="AX37" s="271">
        <v>0</v>
      </c>
      <c r="AY37" s="271">
        <v>0</v>
      </c>
      <c r="AZ37" s="271">
        <v>0</v>
      </c>
      <c r="BA37" s="271">
        <v>0</v>
      </c>
      <c r="BB37" s="271">
        <v>0</v>
      </c>
      <c r="BC37" s="271">
        <v>0</v>
      </c>
      <c r="BD37" s="271">
        <v>0</v>
      </c>
      <c r="BE37" s="271">
        <v>0</v>
      </c>
      <c r="BF37" s="271">
        <v>0</v>
      </c>
      <c r="BG37" s="271">
        <v>0</v>
      </c>
      <c r="BH37" s="271">
        <v>0</v>
      </c>
      <c r="BI37" s="271">
        <v>0</v>
      </c>
      <c r="BJ37" s="271">
        <v>1</v>
      </c>
      <c r="BK37" s="271">
        <v>2</v>
      </c>
      <c r="BL37" s="271">
        <v>4</v>
      </c>
      <c r="BM37" s="271">
        <v>4</v>
      </c>
      <c r="BN37" s="271">
        <v>8</v>
      </c>
      <c r="BO37" s="160">
        <v>9</v>
      </c>
      <c r="BP37" s="160">
        <v>23</v>
      </c>
      <c r="BQ37" s="160">
        <v>36</v>
      </c>
      <c r="BR37" s="160">
        <v>42</v>
      </c>
      <c r="BS37" s="271">
        <v>42</v>
      </c>
      <c r="BT37" s="271">
        <v>68</v>
      </c>
      <c r="BU37" s="271">
        <v>81</v>
      </c>
      <c r="BV37" s="271">
        <v>91</v>
      </c>
      <c r="BW37" s="271">
        <v>146</v>
      </c>
      <c r="BX37" s="271">
        <v>205</v>
      </c>
      <c r="BY37" s="271">
        <v>234</v>
      </c>
      <c r="BZ37" s="161">
        <v>281</v>
      </c>
      <c r="CA37" s="271">
        <v>340</v>
      </c>
      <c r="CB37" s="271">
        <v>515</v>
      </c>
      <c r="CC37" s="272">
        <v>566</v>
      </c>
      <c r="CD37" s="323">
        <v>767</v>
      </c>
      <c r="CE37" s="320">
        <v>891</v>
      </c>
      <c r="CF37" s="320">
        <v>1022</v>
      </c>
      <c r="CG37" s="320">
        <v>1078</v>
      </c>
      <c r="CH37" s="320">
        <v>1101</v>
      </c>
      <c r="CI37" s="320">
        <v>1170</v>
      </c>
      <c r="CJ37" s="320"/>
      <c r="CK37" s="325"/>
      <c r="CL37" s="38"/>
      <c r="CM37" s="38"/>
      <c r="CN37" s="38"/>
      <c r="CO37" s="79"/>
      <c r="CP37" s="284"/>
      <c r="CQ37" s="280"/>
      <c r="CR37" s="280"/>
      <c r="CS37" s="280"/>
      <c r="CT37" s="285"/>
      <c r="CU37" s="83"/>
      <c r="CV37" s="38"/>
      <c r="CW37" s="5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267" t="s">
        <v>12</v>
      </c>
    </row>
    <row r="38" spans="1:127" ht="18" customHeight="1" x14ac:dyDescent="0.2">
      <c r="A38" s="545"/>
      <c r="B38" s="546"/>
      <c r="C38" s="546"/>
      <c r="D38" s="547"/>
      <c r="E38" s="312">
        <v>43905</v>
      </c>
      <c r="F38" s="399"/>
      <c r="G38" s="396"/>
      <c r="H38" s="404">
        <v>43943</v>
      </c>
      <c r="I38" s="412">
        <f t="shared" si="0"/>
        <v>43964</v>
      </c>
      <c r="J38" s="407" t="s">
        <v>175</v>
      </c>
      <c r="K38" s="271">
        <v>0</v>
      </c>
      <c r="L38" s="271">
        <v>0</v>
      </c>
      <c r="M38" s="271">
        <v>0</v>
      </c>
      <c r="N38" s="271">
        <v>0</v>
      </c>
      <c r="O38" s="271">
        <v>0</v>
      </c>
      <c r="P38" s="271">
        <v>0</v>
      </c>
      <c r="Q38" s="271">
        <v>0</v>
      </c>
      <c r="R38" s="271">
        <v>0</v>
      </c>
      <c r="S38" s="271">
        <v>0</v>
      </c>
      <c r="T38" s="271">
        <v>0</v>
      </c>
      <c r="U38" s="271">
        <v>0</v>
      </c>
      <c r="V38" s="271">
        <v>0</v>
      </c>
      <c r="W38" s="271">
        <v>0</v>
      </c>
      <c r="X38" s="271">
        <v>0</v>
      </c>
      <c r="Y38" s="271">
        <v>0</v>
      </c>
      <c r="Z38" s="271">
        <v>0</v>
      </c>
      <c r="AA38" s="271">
        <v>0</v>
      </c>
      <c r="AB38" s="271">
        <v>0</v>
      </c>
      <c r="AC38" s="271">
        <v>0</v>
      </c>
      <c r="AD38" s="271">
        <v>0</v>
      </c>
      <c r="AE38" s="271">
        <v>0</v>
      </c>
      <c r="AF38" s="271">
        <v>0</v>
      </c>
      <c r="AG38" s="271">
        <v>0</v>
      </c>
      <c r="AH38" s="271">
        <v>0</v>
      </c>
      <c r="AI38" s="271">
        <v>0</v>
      </c>
      <c r="AJ38" s="271">
        <v>0</v>
      </c>
      <c r="AK38" s="271">
        <v>0</v>
      </c>
      <c r="AL38" s="271">
        <v>0</v>
      </c>
      <c r="AM38" s="271">
        <v>0</v>
      </c>
      <c r="AN38" s="271">
        <v>0</v>
      </c>
      <c r="AO38" s="271">
        <v>0</v>
      </c>
      <c r="AP38" s="271">
        <v>0</v>
      </c>
      <c r="AQ38" s="271">
        <v>0</v>
      </c>
      <c r="AR38" s="271">
        <v>0</v>
      </c>
      <c r="AS38" s="271">
        <v>0</v>
      </c>
      <c r="AT38" s="271">
        <v>0</v>
      </c>
      <c r="AU38" s="271">
        <v>0</v>
      </c>
      <c r="AV38" s="271">
        <v>0</v>
      </c>
      <c r="AW38" s="271">
        <v>0</v>
      </c>
      <c r="AX38" s="271">
        <v>0</v>
      </c>
      <c r="AY38" s="271">
        <v>0</v>
      </c>
      <c r="AZ38" s="271">
        <v>0</v>
      </c>
      <c r="BA38" s="271">
        <v>0</v>
      </c>
      <c r="BB38" s="271">
        <v>0</v>
      </c>
      <c r="BC38" s="271">
        <v>0</v>
      </c>
      <c r="BD38" s="271">
        <v>0</v>
      </c>
      <c r="BE38" s="271">
        <v>0</v>
      </c>
      <c r="BF38" s="271">
        <v>0</v>
      </c>
      <c r="BG38" s="271">
        <v>0</v>
      </c>
      <c r="BH38" s="271">
        <v>0</v>
      </c>
      <c r="BI38" s="271">
        <v>0</v>
      </c>
      <c r="BJ38" s="271">
        <v>0</v>
      </c>
      <c r="BK38" s="271">
        <v>0</v>
      </c>
      <c r="BL38" s="160">
        <v>0</v>
      </c>
      <c r="BM38" s="160">
        <v>22</v>
      </c>
      <c r="BN38" s="160">
        <v>22</v>
      </c>
      <c r="BO38" s="160">
        <v>31</v>
      </c>
      <c r="BP38" s="160">
        <v>71</v>
      </c>
      <c r="BQ38" s="271">
        <v>77</v>
      </c>
      <c r="BR38" s="271">
        <v>0</v>
      </c>
      <c r="BS38" s="271">
        <v>102</v>
      </c>
      <c r="BT38" s="271">
        <v>120</v>
      </c>
      <c r="BU38" s="271">
        <v>141</v>
      </c>
      <c r="BV38" s="271">
        <v>187</v>
      </c>
      <c r="BW38" s="271">
        <v>231</v>
      </c>
      <c r="BX38" s="161">
        <v>271</v>
      </c>
      <c r="BY38" s="271">
        <v>304</v>
      </c>
      <c r="BZ38" s="271">
        <v>342</v>
      </c>
      <c r="CA38" s="271">
        <v>401</v>
      </c>
      <c r="CB38" s="271">
        <v>495</v>
      </c>
      <c r="CC38" s="272">
        <v>586</v>
      </c>
      <c r="CD38" s="323">
        <v>653</v>
      </c>
      <c r="CE38" s="320">
        <v>757</v>
      </c>
      <c r="CF38" s="320">
        <v>902</v>
      </c>
      <c r="CG38" s="320">
        <v>1002</v>
      </c>
      <c r="CH38" s="320">
        <v>1097</v>
      </c>
      <c r="CI38" s="320">
        <v>1211</v>
      </c>
      <c r="CJ38" s="320"/>
      <c r="CK38" s="323"/>
      <c r="CL38" s="60"/>
      <c r="CM38" s="38"/>
      <c r="CN38" s="38"/>
      <c r="CO38" s="79"/>
      <c r="CP38" s="284"/>
      <c r="CQ38" s="280"/>
      <c r="CR38" s="280"/>
      <c r="CS38" s="280"/>
      <c r="CT38" s="285"/>
      <c r="CU38" s="83"/>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267" t="s">
        <v>175</v>
      </c>
    </row>
    <row r="39" spans="1:127" ht="18" customHeight="1" x14ac:dyDescent="0.2">
      <c r="A39" s="545"/>
      <c r="B39" s="546"/>
      <c r="C39" s="546"/>
      <c r="D39" s="547"/>
      <c r="E39" s="312">
        <v>43905</v>
      </c>
      <c r="F39" s="399"/>
      <c r="G39" s="396"/>
      <c r="H39" s="404">
        <v>43943</v>
      </c>
      <c r="I39" s="412">
        <f t="shared" si="0"/>
        <v>43964</v>
      </c>
      <c r="J39" s="407" t="s">
        <v>15</v>
      </c>
      <c r="K39" s="271">
        <v>0</v>
      </c>
      <c r="L39" s="271">
        <v>0</v>
      </c>
      <c r="M39" s="271">
        <v>0</v>
      </c>
      <c r="N39" s="271">
        <v>0</v>
      </c>
      <c r="O39" s="271">
        <v>0</v>
      </c>
      <c r="P39" s="271">
        <v>0</v>
      </c>
      <c r="Q39" s="271">
        <v>0</v>
      </c>
      <c r="R39" s="271">
        <v>0</v>
      </c>
      <c r="S39" s="271">
        <v>0</v>
      </c>
      <c r="T39" s="271">
        <v>0</v>
      </c>
      <c r="U39" s="271">
        <v>0</v>
      </c>
      <c r="V39" s="271">
        <v>0</v>
      </c>
      <c r="W39" s="271">
        <v>0</v>
      </c>
      <c r="X39" s="271">
        <v>0</v>
      </c>
      <c r="Y39" s="271">
        <v>0</v>
      </c>
      <c r="Z39" s="271">
        <v>0</v>
      </c>
      <c r="AA39" s="271">
        <v>0</v>
      </c>
      <c r="AB39" s="271">
        <v>0</v>
      </c>
      <c r="AC39" s="271">
        <v>0</v>
      </c>
      <c r="AD39" s="271">
        <v>0</v>
      </c>
      <c r="AE39" s="271">
        <v>0</v>
      </c>
      <c r="AF39" s="271">
        <v>0</v>
      </c>
      <c r="AG39" s="271">
        <v>0</v>
      </c>
      <c r="AH39" s="271">
        <v>0</v>
      </c>
      <c r="AI39" s="271">
        <v>0</v>
      </c>
      <c r="AJ39" s="271">
        <v>0</v>
      </c>
      <c r="AK39" s="271">
        <v>0</v>
      </c>
      <c r="AL39" s="271">
        <v>0</v>
      </c>
      <c r="AM39" s="271">
        <v>0</v>
      </c>
      <c r="AN39" s="271">
        <v>0</v>
      </c>
      <c r="AO39" s="271">
        <v>0</v>
      </c>
      <c r="AP39" s="271">
        <v>0</v>
      </c>
      <c r="AQ39" s="271">
        <v>0</v>
      </c>
      <c r="AR39" s="271">
        <v>0</v>
      </c>
      <c r="AS39" s="271">
        <v>0</v>
      </c>
      <c r="AT39" s="271">
        <v>0</v>
      </c>
      <c r="AU39" s="271">
        <v>0</v>
      </c>
      <c r="AV39" s="271">
        <v>0</v>
      </c>
      <c r="AW39" s="271">
        <v>0</v>
      </c>
      <c r="AX39" s="271">
        <v>0</v>
      </c>
      <c r="AY39" s="271">
        <v>0</v>
      </c>
      <c r="AZ39" s="271">
        <v>0</v>
      </c>
      <c r="BA39" s="271">
        <v>0</v>
      </c>
      <c r="BB39" s="271">
        <v>0</v>
      </c>
      <c r="BC39" s="271">
        <v>0</v>
      </c>
      <c r="BD39" s="271">
        <v>0</v>
      </c>
      <c r="BE39" s="271">
        <v>0</v>
      </c>
      <c r="BF39" s="271">
        <v>3</v>
      </c>
      <c r="BG39" s="271">
        <v>8</v>
      </c>
      <c r="BH39" s="271">
        <v>13</v>
      </c>
      <c r="BI39" s="271">
        <v>14</v>
      </c>
      <c r="BJ39" s="271">
        <v>17</v>
      </c>
      <c r="BK39" s="271">
        <v>17</v>
      </c>
      <c r="BL39" s="160">
        <v>18</v>
      </c>
      <c r="BM39" s="160">
        <v>23</v>
      </c>
      <c r="BN39" s="160">
        <v>23</v>
      </c>
      <c r="BO39" s="160">
        <v>38</v>
      </c>
      <c r="BP39" s="160">
        <v>44</v>
      </c>
      <c r="BQ39" s="271">
        <v>45</v>
      </c>
      <c r="BR39" s="271">
        <v>69</v>
      </c>
      <c r="BS39" s="271">
        <v>90</v>
      </c>
      <c r="BT39" s="271">
        <v>105</v>
      </c>
      <c r="BU39" s="271">
        <v>124</v>
      </c>
      <c r="BV39" s="271">
        <v>146</v>
      </c>
      <c r="BW39" s="271">
        <v>179</v>
      </c>
      <c r="BX39" s="271">
        <v>235</v>
      </c>
      <c r="BY39" s="161">
        <v>298</v>
      </c>
      <c r="BZ39" s="271">
        <v>336</v>
      </c>
      <c r="CA39" s="271">
        <v>424</v>
      </c>
      <c r="CB39" s="271">
        <v>497</v>
      </c>
      <c r="CC39" s="272">
        <v>547</v>
      </c>
      <c r="CD39" s="323">
        <v>614</v>
      </c>
      <c r="CE39" s="320">
        <v>699</v>
      </c>
      <c r="CF39" s="320">
        <v>787</v>
      </c>
      <c r="CG39" s="320">
        <v>869</v>
      </c>
      <c r="CH39" s="320">
        <v>946</v>
      </c>
      <c r="CI39" s="320">
        <v>1046</v>
      </c>
      <c r="CJ39" s="320"/>
      <c r="CK39" s="323"/>
      <c r="CL39" s="60"/>
      <c r="CM39" s="38"/>
      <c r="CN39" s="38"/>
      <c r="CO39" s="79"/>
      <c r="CP39" s="284"/>
      <c r="CQ39" s="280"/>
      <c r="CR39" s="280"/>
      <c r="CS39" s="280"/>
      <c r="CT39" s="285"/>
      <c r="CU39" s="83"/>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267" t="s">
        <v>15</v>
      </c>
    </row>
    <row r="40" spans="1:127" ht="18" customHeight="1" x14ac:dyDescent="0.2">
      <c r="A40" s="545"/>
      <c r="B40" s="546"/>
      <c r="C40" s="546"/>
      <c r="D40" s="547"/>
      <c r="E40" s="312">
        <v>43906</v>
      </c>
      <c r="F40" s="399"/>
      <c r="G40" s="396"/>
      <c r="H40" s="404">
        <v>43944</v>
      </c>
      <c r="I40" s="412">
        <f t="shared" si="0"/>
        <v>43965</v>
      </c>
      <c r="J40" s="407" t="s">
        <v>43</v>
      </c>
      <c r="K40" s="271">
        <v>0</v>
      </c>
      <c r="L40" s="271">
        <v>0</v>
      </c>
      <c r="M40" s="271">
        <v>0</v>
      </c>
      <c r="N40" s="271">
        <v>0</v>
      </c>
      <c r="O40" s="271">
        <v>0</v>
      </c>
      <c r="P40" s="271">
        <v>0</v>
      </c>
      <c r="Q40" s="271">
        <v>0</v>
      </c>
      <c r="R40" s="271">
        <v>0</v>
      </c>
      <c r="S40" s="271">
        <v>0</v>
      </c>
      <c r="T40" s="271">
        <v>0</v>
      </c>
      <c r="U40" s="271">
        <v>0</v>
      </c>
      <c r="V40" s="271">
        <v>0</v>
      </c>
      <c r="W40" s="271">
        <v>0</v>
      </c>
      <c r="X40" s="271">
        <v>0</v>
      </c>
      <c r="Y40" s="271">
        <v>0</v>
      </c>
      <c r="Z40" s="271">
        <v>0</v>
      </c>
      <c r="AA40" s="271">
        <v>0</v>
      </c>
      <c r="AB40" s="271">
        <v>0</v>
      </c>
      <c r="AC40" s="271">
        <v>0</v>
      </c>
      <c r="AD40" s="271">
        <v>0</v>
      </c>
      <c r="AE40" s="271">
        <v>0</v>
      </c>
      <c r="AF40" s="271">
        <v>0</v>
      </c>
      <c r="AG40" s="271">
        <v>0</v>
      </c>
      <c r="AH40" s="271">
        <v>0</v>
      </c>
      <c r="AI40" s="271">
        <v>0</v>
      </c>
      <c r="AJ40" s="271">
        <v>0</v>
      </c>
      <c r="AK40" s="271">
        <v>0</v>
      </c>
      <c r="AL40" s="271">
        <v>0</v>
      </c>
      <c r="AM40" s="271">
        <v>0</v>
      </c>
      <c r="AN40" s="271">
        <v>0</v>
      </c>
      <c r="AO40" s="271">
        <v>0</v>
      </c>
      <c r="AP40" s="271">
        <v>0</v>
      </c>
      <c r="AQ40" s="271">
        <v>0</v>
      </c>
      <c r="AR40" s="271">
        <v>0</v>
      </c>
      <c r="AS40" s="271">
        <v>0</v>
      </c>
      <c r="AT40" s="271">
        <v>0</v>
      </c>
      <c r="AU40" s="271">
        <v>0</v>
      </c>
      <c r="AV40" s="271">
        <v>0</v>
      </c>
      <c r="AW40" s="271">
        <v>0</v>
      </c>
      <c r="AX40" s="271">
        <v>1</v>
      </c>
      <c r="AY40" s="271">
        <v>2</v>
      </c>
      <c r="AZ40" s="271">
        <v>2</v>
      </c>
      <c r="BA40" s="271">
        <v>2</v>
      </c>
      <c r="BB40" s="271">
        <v>2</v>
      </c>
      <c r="BC40" s="271">
        <v>2</v>
      </c>
      <c r="BD40" s="271">
        <v>3</v>
      </c>
      <c r="BE40" s="271">
        <v>3</v>
      </c>
      <c r="BF40" s="271">
        <v>3</v>
      </c>
      <c r="BG40" s="271">
        <v>3</v>
      </c>
      <c r="BH40" s="271">
        <v>5</v>
      </c>
      <c r="BI40" s="271">
        <v>3</v>
      </c>
      <c r="BJ40" s="271">
        <v>12</v>
      </c>
      <c r="BK40" s="271">
        <v>20</v>
      </c>
      <c r="BL40" s="271">
        <v>20</v>
      </c>
      <c r="BM40" s="160">
        <v>21</v>
      </c>
      <c r="BN40" s="160">
        <v>23</v>
      </c>
      <c r="BO40" s="160">
        <v>33</v>
      </c>
      <c r="BP40" s="160">
        <v>44</v>
      </c>
      <c r="BQ40" s="160">
        <v>54</v>
      </c>
      <c r="BR40" s="160">
        <v>66</v>
      </c>
      <c r="BS40" s="271">
        <v>83</v>
      </c>
      <c r="BT40" s="271">
        <v>106</v>
      </c>
      <c r="BU40" s="271">
        <v>124</v>
      </c>
      <c r="BV40" s="271">
        <v>132</v>
      </c>
      <c r="BW40" s="271">
        <v>165</v>
      </c>
      <c r="BX40" s="271">
        <v>203</v>
      </c>
      <c r="BY40" s="271">
        <v>239</v>
      </c>
      <c r="BZ40" s="161">
        <v>294</v>
      </c>
      <c r="CA40" s="271">
        <v>408</v>
      </c>
      <c r="CB40" s="271">
        <v>488</v>
      </c>
      <c r="CC40" s="272">
        <v>566</v>
      </c>
      <c r="CD40" s="323">
        <v>577</v>
      </c>
      <c r="CE40" s="320">
        <v>565</v>
      </c>
      <c r="CF40" s="320">
        <v>565</v>
      </c>
      <c r="CG40" s="320">
        <v>684</v>
      </c>
      <c r="CH40" s="320">
        <v>750</v>
      </c>
      <c r="CI40" s="320">
        <v>1229</v>
      </c>
      <c r="CJ40" s="320"/>
      <c r="CK40" s="323"/>
      <c r="CL40" s="38"/>
      <c r="CM40" s="60"/>
      <c r="CN40" s="38"/>
      <c r="CO40" s="79"/>
      <c r="CP40" s="284"/>
      <c r="CQ40" s="280"/>
      <c r="CR40" s="280"/>
      <c r="CS40" s="280"/>
      <c r="CT40" s="285"/>
      <c r="CU40" s="83"/>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267" t="s">
        <v>43</v>
      </c>
    </row>
    <row r="41" spans="1:127" ht="18" customHeight="1" x14ac:dyDescent="0.2">
      <c r="A41" s="545"/>
      <c r="B41" s="546"/>
      <c r="C41" s="546"/>
      <c r="D41" s="547"/>
      <c r="E41" s="312">
        <v>43906</v>
      </c>
      <c r="F41" s="399"/>
      <c r="G41" s="396"/>
      <c r="H41" s="404">
        <v>43944</v>
      </c>
      <c r="I41" s="412">
        <f t="shared" si="0"/>
        <v>43965</v>
      </c>
      <c r="J41" s="407" t="s">
        <v>16</v>
      </c>
      <c r="K41" s="271">
        <v>0</v>
      </c>
      <c r="L41" s="271">
        <v>0</v>
      </c>
      <c r="M41" s="271">
        <v>0</v>
      </c>
      <c r="N41" s="271">
        <v>0</v>
      </c>
      <c r="O41" s="271">
        <v>0</v>
      </c>
      <c r="P41" s="271">
        <v>0</v>
      </c>
      <c r="Q41" s="271">
        <v>0</v>
      </c>
      <c r="R41" s="271">
        <v>0</v>
      </c>
      <c r="S41" s="271">
        <v>0</v>
      </c>
      <c r="T41" s="271">
        <v>0</v>
      </c>
      <c r="U41" s="271">
        <v>0</v>
      </c>
      <c r="V41" s="271">
        <v>0</v>
      </c>
      <c r="W41" s="271">
        <v>0</v>
      </c>
      <c r="X41" s="271">
        <v>0</v>
      </c>
      <c r="Y41" s="271">
        <v>0</v>
      </c>
      <c r="Z41" s="271">
        <v>0</v>
      </c>
      <c r="AA41" s="271">
        <v>0</v>
      </c>
      <c r="AB41" s="271">
        <v>0</v>
      </c>
      <c r="AC41" s="271">
        <v>0</v>
      </c>
      <c r="AD41" s="271">
        <v>0</v>
      </c>
      <c r="AE41" s="271">
        <v>0</v>
      </c>
      <c r="AF41" s="271">
        <v>0</v>
      </c>
      <c r="AG41" s="271">
        <v>0</v>
      </c>
      <c r="AH41" s="271">
        <v>0</v>
      </c>
      <c r="AI41" s="271">
        <v>0</v>
      </c>
      <c r="AJ41" s="271">
        <v>0</v>
      </c>
      <c r="AK41" s="271">
        <v>0</v>
      </c>
      <c r="AL41" s="271">
        <v>0</v>
      </c>
      <c r="AM41" s="271">
        <v>0</v>
      </c>
      <c r="AN41" s="271">
        <v>0</v>
      </c>
      <c r="AO41" s="271">
        <v>0</v>
      </c>
      <c r="AP41" s="271">
        <v>0</v>
      </c>
      <c r="AQ41" s="271">
        <v>0</v>
      </c>
      <c r="AR41" s="271">
        <v>0</v>
      </c>
      <c r="AS41" s="271">
        <v>0</v>
      </c>
      <c r="AT41" s="271">
        <v>0</v>
      </c>
      <c r="AU41" s="271">
        <v>0</v>
      </c>
      <c r="AV41" s="271">
        <v>0</v>
      </c>
      <c r="AW41" s="271">
        <v>0</v>
      </c>
      <c r="AX41" s="271">
        <v>0</v>
      </c>
      <c r="AY41" s="271">
        <v>0</v>
      </c>
      <c r="AZ41" s="271">
        <v>0</v>
      </c>
      <c r="BA41" s="271">
        <v>0</v>
      </c>
      <c r="BB41" s="271">
        <v>0</v>
      </c>
      <c r="BC41" s="271">
        <v>0</v>
      </c>
      <c r="BD41" s="271">
        <v>0</v>
      </c>
      <c r="BE41" s="271">
        <v>1</v>
      </c>
      <c r="BF41" s="271">
        <v>1</v>
      </c>
      <c r="BG41" s="271">
        <v>1</v>
      </c>
      <c r="BH41" s="271">
        <v>1</v>
      </c>
      <c r="BI41" s="271">
        <v>4</v>
      </c>
      <c r="BJ41" s="271">
        <v>6</v>
      </c>
      <c r="BK41" s="271">
        <v>8</v>
      </c>
      <c r="BL41" s="271">
        <v>8</v>
      </c>
      <c r="BM41" s="160">
        <v>11</v>
      </c>
      <c r="BN41" s="160">
        <v>18</v>
      </c>
      <c r="BO41" s="160">
        <v>22</v>
      </c>
      <c r="BP41" s="160">
        <v>35</v>
      </c>
      <c r="BQ41" s="271">
        <v>48</v>
      </c>
      <c r="BR41" s="271">
        <v>57</v>
      </c>
      <c r="BS41" s="271">
        <v>65</v>
      </c>
      <c r="BT41" s="271">
        <v>84</v>
      </c>
      <c r="BU41" s="271">
        <v>100</v>
      </c>
      <c r="BV41" s="271">
        <v>134</v>
      </c>
      <c r="BW41" s="271">
        <v>172</v>
      </c>
      <c r="BX41" s="271">
        <v>206</v>
      </c>
      <c r="BY41" s="161">
        <v>266</v>
      </c>
      <c r="BZ41" s="271">
        <v>330</v>
      </c>
      <c r="CA41" s="271">
        <v>372</v>
      </c>
      <c r="CB41" s="271">
        <v>434</v>
      </c>
      <c r="CC41" s="272">
        <v>485</v>
      </c>
      <c r="CD41" s="323">
        <v>553</v>
      </c>
      <c r="CE41" s="320">
        <v>629</v>
      </c>
      <c r="CF41" s="320">
        <v>698</v>
      </c>
      <c r="CG41" s="320">
        <v>751</v>
      </c>
      <c r="CH41" s="320">
        <v>849</v>
      </c>
      <c r="CI41" s="320">
        <v>912</v>
      </c>
      <c r="CJ41" s="320"/>
      <c r="CK41" s="323"/>
      <c r="CL41" s="60"/>
      <c r="CM41" s="38"/>
      <c r="CN41" s="38"/>
      <c r="CO41" s="79"/>
      <c r="CP41" s="284"/>
      <c r="CQ41" s="280"/>
      <c r="CR41" s="280"/>
      <c r="CS41" s="280"/>
      <c r="CT41" s="285"/>
      <c r="CU41" s="83"/>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267" t="s">
        <v>16</v>
      </c>
    </row>
    <row r="42" spans="1:127" ht="18" customHeight="1" x14ac:dyDescent="0.2">
      <c r="A42" s="545"/>
      <c r="B42" s="546"/>
      <c r="C42" s="546"/>
      <c r="D42" s="547"/>
      <c r="E42" s="312">
        <v>43905</v>
      </c>
      <c r="F42" s="399"/>
      <c r="G42" s="396"/>
      <c r="H42" s="404">
        <v>43943</v>
      </c>
      <c r="I42" s="412">
        <f t="shared" si="0"/>
        <v>43964</v>
      </c>
      <c r="J42" s="407" t="s">
        <v>31</v>
      </c>
      <c r="K42" s="271">
        <v>0</v>
      </c>
      <c r="L42" s="271">
        <v>0</v>
      </c>
      <c r="M42" s="271">
        <v>0</v>
      </c>
      <c r="N42" s="271">
        <v>0</v>
      </c>
      <c r="O42" s="271">
        <v>0</v>
      </c>
      <c r="P42" s="271">
        <v>0</v>
      </c>
      <c r="Q42" s="271">
        <v>0</v>
      </c>
      <c r="R42" s="271">
        <v>0</v>
      </c>
      <c r="S42" s="271">
        <v>0</v>
      </c>
      <c r="T42" s="271">
        <v>0</v>
      </c>
      <c r="U42" s="271">
        <v>0</v>
      </c>
      <c r="V42" s="271">
        <v>0</v>
      </c>
      <c r="W42" s="271">
        <v>0</v>
      </c>
      <c r="X42" s="271">
        <v>0</v>
      </c>
      <c r="Y42" s="271">
        <v>0</v>
      </c>
      <c r="Z42" s="271">
        <v>0</v>
      </c>
      <c r="AA42" s="271">
        <v>0</v>
      </c>
      <c r="AB42" s="271">
        <v>0</v>
      </c>
      <c r="AC42" s="271">
        <v>0</v>
      </c>
      <c r="AD42" s="271">
        <v>0</v>
      </c>
      <c r="AE42" s="271">
        <v>0</v>
      </c>
      <c r="AF42" s="271">
        <v>0</v>
      </c>
      <c r="AG42" s="271">
        <v>0</v>
      </c>
      <c r="AH42" s="271">
        <v>0</v>
      </c>
      <c r="AI42" s="271">
        <v>0</v>
      </c>
      <c r="AJ42" s="271">
        <v>0</v>
      </c>
      <c r="AK42" s="271">
        <v>0</v>
      </c>
      <c r="AL42" s="271">
        <v>0</v>
      </c>
      <c r="AM42" s="271">
        <v>0</v>
      </c>
      <c r="AN42" s="271">
        <v>0</v>
      </c>
      <c r="AO42" s="271">
        <v>0</v>
      </c>
      <c r="AP42" s="271">
        <v>0</v>
      </c>
      <c r="AQ42" s="271">
        <v>0</v>
      </c>
      <c r="AR42" s="271">
        <v>0</v>
      </c>
      <c r="AS42" s="271">
        <v>0</v>
      </c>
      <c r="AT42" s="271">
        <v>0</v>
      </c>
      <c r="AU42" s="271">
        <v>0</v>
      </c>
      <c r="AV42" s="271">
        <v>0</v>
      </c>
      <c r="AW42" s="271">
        <v>0</v>
      </c>
      <c r="AX42" s="271">
        <v>0</v>
      </c>
      <c r="AY42" s="271">
        <v>1</v>
      </c>
      <c r="AZ42" s="271">
        <v>2</v>
      </c>
      <c r="BA42" s="271">
        <v>2</v>
      </c>
      <c r="BB42" s="271">
        <v>2</v>
      </c>
      <c r="BC42" s="271">
        <v>2</v>
      </c>
      <c r="BD42" s="271">
        <v>2</v>
      </c>
      <c r="BE42" s="271">
        <v>4</v>
      </c>
      <c r="BF42" s="271">
        <v>4</v>
      </c>
      <c r="BG42" s="271">
        <v>4</v>
      </c>
      <c r="BH42" s="271">
        <v>5</v>
      </c>
      <c r="BI42" s="271">
        <v>6</v>
      </c>
      <c r="BJ42" s="271">
        <v>6</v>
      </c>
      <c r="BK42" s="271">
        <v>7</v>
      </c>
      <c r="BL42" s="160">
        <v>7</v>
      </c>
      <c r="BM42" s="160">
        <v>17</v>
      </c>
      <c r="BN42" s="160">
        <v>26</v>
      </c>
      <c r="BO42" s="160">
        <v>37</v>
      </c>
      <c r="BP42" s="160">
        <v>42</v>
      </c>
      <c r="BQ42" s="271">
        <v>53</v>
      </c>
      <c r="BR42" s="271">
        <v>61</v>
      </c>
      <c r="BS42" s="271">
        <v>73</v>
      </c>
      <c r="BT42" s="271">
        <v>101</v>
      </c>
      <c r="BU42" s="271">
        <v>101</v>
      </c>
      <c r="BV42" s="271">
        <v>108</v>
      </c>
      <c r="BW42" s="271">
        <v>137</v>
      </c>
      <c r="BX42" s="271">
        <v>158</v>
      </c>
      <c r="BY42" s="271">
        <v>187</v>
      </c>
      <c r="BZ42" s="271">
        <v>214</v>
      </c>
      <c r="CA42" s="161">
        <v>314</v>
      </c>
      <c r="CB42" s="271">
        <v>357</v>
      </c>
      <c r="CC42" s="272">
        <v>357</v>
      </c>
      <c r="CD42" s="323">
        <v>479</v>
      </c>
      <c r="CE42" s="320">
        <v>479</v>
      </c>
      <c r="CF42" s="320">
        <v>540</v>
      </c>
      <c r="CG42" s="320">
        <v>617</v>
      </c>
      <c r="CH42" s="320">
        <v>714</v>
      </c>
      <c r="CI42" s="320">
        <v>715</v>
      </c>
      <c r="CJ42" s="320"/>
      <c r="CK42" s="323"/>
      <c r="CL42" s="38"/>
      <c r="CM42" s="38"/>
      <c r="CN42" s="60"/>
      <c r="CO42" s="79"/>
      <c r="CP42" s="284"/>
      <c r="CQ42" s="280"/>
      <c r="CR42" s="280"/>
      <c r="CS42" s="280"/>
      <c r="CT42" s="285"/>
      <c r="CU42" s="83"/>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267" t="s">
        <v>31</v>
      </c>
    </row>
    <row r="43" spans="1:127" ht="18" customHeight="1" x14ac:dyDescent="0.2">
      <c r="A43" s="545"/>
      <c r="B43" s="546"/>
      <c r="C43" s="546"/>
      <c r="D43" s="547"/>
      <c r="E43" s="312">
        <v>43908</v>
      </c>
      <c r="F43" s="399"/>
      <c r="G43" s="396"/>
      <c r="H43" s="404">
        <v>43946</v>
      </c>
      <c r="I43" s="412">
        <f t="shared" si="0"/>
        <v>43967</v>
      </c>
      <c r="J43" s="407" t="s">
        <v>8</v>
      </c>
      <c r="K43" s="271">
        <v>0</v>
      </c>
      <c r="L43" s="271">
        <v>0</v>
      </c>
      <c r="M43" s="271">
        <v>0</v>
      </c>
      <c r="N43" s="271">
        <v>0</v>
      </c>
      <c r="O43" s="271">
        <v>0</v>
      </c>
      <c r="P43" s="271">
        <v>0</v>
      </c>
      <c r="Q43" s="271">
        <v>0</v>
      </c>
      <c r="R43" s="271">
        <v>0</v>
      </c>
      <c r="S43" s="271">
        <v>0</v>
      </c>
      <c r="T43" s="271">
        <v>0</v>
      </c>
      <c r="U43" s="271">
        <v>0</v>
      </c>
      <c r="V43" s="271">
        <v>0</v>
      </c>
      <c r="W43" s="271">
        <v>0</v>
      </c>
      <c r="X43" s="271">
        <v>0</v>
      </c>
      <c r="Y43" s="271">
        <v>0</v>
      </c>
      <c r="Z43" s="271">
        <v>0</v>
      </c>
      <c r="AA43" s="271">
        <v>0</v>
      </c>
      <c r="AB43" s="271">
        <v>0</v>
      </c>
      <c r="AC43" s="271">
        <v>0</v>
      </c>
      <c r="AD43" s="271">
        <v>0</v>
      </c>
      <c r="AE43" s="271">
        <v>0</v>
      </c>
      <c r="AF43" s="271">
        <v>0</v>
      </c>
      <c r="AG43" s="271">
        <v>0</v>
      </c>
      <c r="AH43" s="271">
        <v>0</v>
      </c>
      <c r="AI43" s="271">
        <v>0</v>
      </c>
      <c r="AJ43" s="271">
        <v>0</v>
      </c>
      <c r="AK43" s="271">
        <v>0</v>
      </c>
      <c r="AL43" s="271">
        <v>0</v>
      </c>
      <c r="AM43" s="271">
        <v>0</v>
      </c>
      <c r="AN43" s="271">
        <v>0</v>
      </c>
      <c r="AO43" s="271">
        <v>0</v>
      </c>
      <c r="AP43" s="271">
        <v>0</v>
      </c>
      <c r="AQ43" s="271">
        <v>0</v>
      </c>
      <c r="AR43" s="271">
        <v>0</v>
      </c>
      <c r="AS43" s="271">
        <v>0</v>
      </c>
      <c r="AT43" s="271">
        <v>0</v>
      </c>
      <c r="AU43" s="271">
        <v>0</v>
      </c>
      <c r="AV43" s="271">
        <v>0</v>
      </c>
      <c r="AW43" s="271">
        <v>0</v>
      </c>
      <c r="AX43" s="271">
        <v>0</v>
      </c>
      <c r="AY43" s="271">
        <v>0</v>
      </c>
      <c r="AZ43" s="271">
        <v>0</v>
      </c>
      <c r="BA43" s="271">
        <v>0</v>
      </c>
      <c r="BB43" s="271">
        <v>0</v>
      </c>
      <c r="BC43" s="271">
        <v>0</v>
      </c>
      <c r="BD43" s="271">
        <v>0</v>
      </c>
      <c r="BE43" s="271">
        <v>0</v>
      </c>
      <c r="BF43" s="271">
        <v>0</v>
      </c>
      <c r="BG43" s="271">
        <v>0</v>
      </c>
      <c r="BH43" s="271">
        <v>1</v>
      </c>
      <c r="BI43" s="271">
        <v>1</v>
      </c>
      <c r="BJ43" s="271">
        <v>4</v>
      </c>
      <c r="BK43" s="271">
        <v>6</v>
      </c>
      <c r="BL43" s="271">
        <v>6</v>
      </c>
      <c r="BM43" s="271">
        <v>8</v>
      </c>
      <c r="BN43" s="271">
        <v>16</v>
      </c>
      <c r="BO43" s="160">
        <v>19</v>
      </c>
      <c r="BP43" s="160">
        <v>30</v>
      </c>
      <c r="BQ43" s="160">
        <v>39</v>
      </c>
      <c r="BR43" s="160">
        <v>45</v>
      </c>
      <c r="BS43" s="160">
        <v>56</v>
      </c>
      <c r="BT43" s="271">
        <v>68</v>
      </c>
      <c r="BU43" s="271">
        <v>104</v>
      </c>
      <c r="BV43" s="271">
        <v>119</v>
      </c>
      <c r="BW43" s="271">
        <v>130</v>
      </c>
      <c r="BX43" s="271">
        <v>163</v>
      </c>
      <c r="BY43" s="271">
        <v>214</v>
      </c>
      <c r="BZ43" s="271">
        <v>232</v>
      </c>
      <c r="CA43" s="161">
        <v>264</v>
      </c>
      <c r="CB43" s="271">
        <v>319</v>
      </c>
      <c r="CC43" s="272">
        <v>368</v>
      </c>
      <c r="CD43" s="323">
        <v>393</v>
      </c>
      <c r="CE43" s="320">
        <v>450</v>
      </c>
      <c r="CF43" s="320">
        <v>593</v>
      </c>
      <c r="CG43" s="320">
        <v>673</v>
      </c>
      <c r="CH43" s="320">
        <v>783</v>
      </c>
      <c r="CI43" s="320">
        <v>928</v>
      </c>
      <c r="CJ43" s="320"/>
      <c r="CK43" s="323"/>
      <c r="CL43" s="38"/>
      <c r="CM43" s="38"/>
      <c r="CN43" s="60"/>
      <c r="CO43" s="79"/>
      <c r="CP43" s="284"/>
      <c r="CQ43" s="280"/>
      <c r="CR43" s="280"/>
      <c r="CS43" s="280"/>
      <c r="CT43" s="285"/>
      <c r="CU43" s="83"/>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267" t="s">
        <v>8</v>
      </c>
    </row>
    <row r="44" spans="1:127" ht="18" customHeight="1" x14ac:dyDescent="0.2">
      <c r="A44" s="545"/>
      <c r="B44" s="546"/>
      <c r="C44" s="546"/>
      <c r="D44" s="547"/>
      <c r="E44" s="312">
        <v>43908</v>
      </c>
      <c r="F44" s="399"/>
      <c r="G44" s="396"/>
      <c r="H44" s="404">
        <v>43946</v>
      </c>
      <c r="I44" s="412">
        <f t="shared" si="0"/>
        <v>43967</v>
      </c>
      <c r="J44" s="407" t="s">
        <v>49</v>
      </c>
      <c r="K44" s="271">
        <v>0</v>
      </c>
      <c r="L44" s="271">
        <v>0</v>
      </c>
      <c r="M44" s="271">
        <v>0</v>
      </c>
      <c r="N44" s="271">
        <v>0</v>
      </c>
      <c r="O44" s="271">
        <v>0</v>
      </c>
      <c r="P44" s="271">
        <v>0</v>
      </c>
      <c r="Q44" s="271">
        <v>0</v>
      </c>
      <c r="R44" s="271">
        <v>0</v>
      </c>
      <c r="S44" s="271">
        <v>0</v>
      </c>
      <c r="T44" s="271">
        <v>0</v>
      </c>
      <c r="U44" s="271">
        <v>0</v>
      </c>
      <c r="V44" s="271">
        <v>0</v>
      </c>
      <c r="W44" s="271">
        <v>0</v>
      </c>
      <c r="X44" s="271">
        <v>0</v>
      </c>
      <c r="Y44" s="271">
        <v>0</v>
      </c>
      <c r="Z44" s="271">
        <v>0</v>
      </c>
      <c r="AA44" s="271">
        <v>0</v>
      </c>
      <c r="AB44" s="271">
        <v>0</v>
      </c>
      <c r="AC44" s="271">
        <v>0</v>
      </c>
      <c r="AD44" s="271">
        <v>0</v>
      </c>
      <c r="AE44" s="271">
        <v>0</v>
      </c>
      <c r="AF44" s="271">
        <v>0</v>
      </c>
      <c r="AG44" s="271">
        <v>0</v>
      </c>
      <c r="AH44" s="271">
        <v>0</v>
      </c>
      <c r="AI44" s="271">
        <v>0</v>
      </c>
      <c r="AJ44" s="271">
        <v>0</v>
      </c>
      <c r="AK44" s="271">
        <v>0</v>
      </c>
      <c r="AL44" s="271">
        <v>0</v>
      </c>
      <c r="AM44" s="271">
        <v>0</v>
      </c>
      <c r="AN44" s="271">
        <v>0</v>
      </c>
      <c r="AO44" s="271">
        <v>0</v>
      </c>
      <c r="AP44" s="271">
        <v>0</v>
      </c>
      <c r="AQ44" s="271">
        <v>0</v>
      </c>
      <c r="AR44" s="271">
        <v>0</v>
      </c>
      <c r="AS44" s="271">
        <v>0</v>
      </c>
      <c r="AT44" s="271">
        <v>0</v>
      </c>
      <c r="AU44" s="271">
        <v>0</v>
      </c>
      <c r="AV44" s="271">
        <v>0</v>
      </c>
      <c r="AW44" s="271">
        <v>0</v>
      </c>
      <c r="AX44" s="271">
        <v>0</v>
      </c>
      <c r="AY44" s="271">
        <v>0</v>
      </c>
      <c r="AZ44" s="271">
        <v>0</v>
      </c>
      <c r="BA44" s="271">
        <v>0</v>
      </c>
      <c r="BB44" s="271">
        <v>0</v>
      </c>
      <c r="BC44" s="271">
        <v>0</v>
      </c>
      <c r="BD44" s="271">
        <v>0</v>
      </c>
      <c r="BE44" s="271">
        <v>1</v>
      </c>
      <c r="BF44" s="271">
        <v>1</v>
      </c>
      <c r="BG44" s="271">
        <v>1</v>
      </c>
      <c r="BH44" s="271">
        <v>1</v>
      </c>
      <c r="BI44" s="271">
        <v>2</v>
      </c>
      <c r="BJ44" s="271">
        <v>2</v>
      </c>
      <c r="BK44" s="271">
        <v>5</v>
      </c>
      <c r="BL44" s="271">
        <v>5</v>
      </c>
      <c r="BM44" s="271">
        <v>12</v>
      </c>
      <c r="BN44" s="271">
        <v>12</v>
      </c>
      <c r="BO44" s="160">
        <v>13</v>
      </c>
      <c r="BP44" s="160">
        <v>22</v>
      </c>
      <c r="BQ44" s="160">
        <v>29</v>
      </c>
      <c r="BR44" s="160">
        <v>49</v>
      </c>
      <c r="BS44" s="271">
        <v>52</v>
      </c>
      <c r="BT44" s="271">
        <v>75</v>
      </c>
      <c r="BU44" s="271">
        <v>95</v>
      </c>
      <c r="BV44" s="271">
        <v>125</v>
      </c>
      <c r="BW44" s="271">
        <v>158</v>
      </c>
      <c r="BX44" s="271">
        <v>184</v>
      </c>
      <c r="BY44" s="271">
        <v>211</v>
      </c>
      <c r="BZ44" s="271">
        <v>235</v>
      </c>
      <c r="CA44" s="271">
        <v>256</v>
      </c>
      <c r="CB44" s="161">
        <v>293</v>
      </c>
      <c r="CC44" s="272">
        <v>321</v>
      </c>
      <c r="CD44" s="323">
        <v>333</v>
      </c>
      <c r="CE44" s="320">
        <v>383</v>
      </c>
      <c r="CF44" s="320">
        <v>450</v>
      </c>
      <c r="CG44" s="320">
        <v>499</v>
      </c>
      <c r="CH44" s="320">
        <v>522</v>
      </c>
      <c r="CI44" s="320">
        <v>575</v>
      </c>
      <c r="CJ44" s="320"/>
      <c r="CK44" s="323"/>
      <c r="CL44" s="38"/>
      <c r="CM44" s="38"/>
      <c r="CN44" s="38"/>
      <c r="CO44" s="81"/>
      <c r="CP44" s="284"/>
      <c r="CQ44" s="280"/>
      <c r="CR44" s="280"/>
      <c r="CS44" s="280"/>
      <c r="CT44" s="285"/>
      <c r="CU44" s="83"/>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267" t="s">
        <v>49</v>
      </c>
    </row>
    <row r="45" spans="1:127" ht="18" customHeight="1" x14ac:dyDescent="0.2">
      <c r="A45" s="545"/>
      <c r="B45" s="546"/>
      <c r="C45" s="546"/>
      <c r="D45" s="547"/>
      <c r="E45" s="312">
        <v>43905</v>
      </c>
      <c r="F45" s="399"/>
      <c r="G45" s="396"/>
      <c r="H45" s="404">
        <v>43943</v>
      </c>
      <c r="I45" s="412">
        <f t="shared" si="0"/>
        <v>43964</v>
      </c>
      <c r="J45" s="407" t="s">
        <v>33</v>
      </c>
      <c r="K45" s="271">
        <v>0</v>
      </c>
      <c r="L45" s="271">
        <v>0</v>
      </c>
      <c r="M45" s="271">
        <v>0</v>
      </c>
      <c r="N45" s="271">
        <v>0</v>
      </c>
      <c r="O45" s="271">
        <v>0</v>
      </c>
      <c r="P45" s="271">
        <v>0</v>
      </c>
      <c r="Q45" s="271">
        <v>0</v>
      </c>
      <c r="R45" s="271">
        <v>0</v>
      </c>
      <c r="S45" s="271">
        <v>0</v>
      </c>
      <c r="T45" s="271">
        <v>0</v>
      </c>
      <c r="U45" s="271">
        <v>0</v>
      </c>
      <c r="V45" s="271">
        <v>0</v>
      </c>
      <c r="W45" s="271">
        <v>0</v>
      </c>
      <c r="X45" s="271">
        <v>0</v>
      </c>
      <c r="Y45" s="271">
        <v>0</v>
      </c>
      <c r="Z45" s="271">
        <v>0</v>
      </c>
      <c r="AA45" s="271">
        <v>0</v>
      </c>
      <c r="AB45" s="271">
        <v>0</v>
      </c>
      <c r="AC45" s="271">
        <v>0</v>
      </c>
      <c r="AD45" s="271">
        <v>0</v>
      </c>
      <c r="AE45" s="271">
        <v>0</v>
      </c>
      <c r="AF45" s="271">
        <v>0</v>
      </c>
      <c r="AG45" s="271">
        <v>0</v>
      </c>
      <c r="AH45" s="271">
        <v>0</v>
      </c>
      <c r="AI45" s="271">
        <v>0</v>
      </c>
      <c r="AJ45" s="271">
        <v>0</v>
      </c>
      <c r="AK45" s="271">
        <v>0</v>
      </c>
      <c r="AL45" s="271">
        <v>0</v>
      </c>
      <c r="AM45" s="271">
        <v>0</v>
      </c>
      <c r="AN45" s="271">
        <v>0</v>
      </c>
      <c r="AO45" s="271">
        <v>0</v>
      </c>
      <c r="AP45" s="271">
        <v>0</v>
      </c>
      <c r="AQ45" s="271">
        <v>0</v>
      </c>
      <c r="AR45" s="271">
        <v>0</v>
      </c>
      <c r="AS45" s="271">
        <v>0</v>
      </c>
      <c r="AT45" s="271">
        <v>0</v>
      </c>
      <c r="AU45" s="271">
        <v>0</v>
      </c>
      <c r="AV45" s="271">
        <v>0</v>
      </c>
      <c r="AW45" s="271">
        <v>0</v>
      </c>
      <c r="AX45" s="271">
        <v>0</v>
      </c>
      <c r="AY45" s="271">
        <v>0</v>
      </c>
      <c r="AZ45" s="271">
        <v>0</v>
      </c>
      <c r="BA45" s="271">
        <v>0</v>
      </c>
      <c r="BB45" s="271">
        <v>0</v>
      </c>
      <c r="BC45" s="271">
        <v>0</v>
      </c>
      <c r="BD45" s="271">
        <v>0</v>
      </c>
      <c r="BE45" s="271">
        <v>0</v>
      </c>
      <c r="BF45" s="271">
        <v>0</v>
      </c>
      <c r="BG45" s="271">
        <v>0</v>
      </c>
      <c r="BH45" s="271">
        <v>3</v>
      </c>
      <c r="BI45" s="271">
        <v>5</v>
      </c>
      <c r="BJ45" s="271">
        <v>10</v>
      </c>
      <c r="BK45" s="271">
        <v>13</v>
      </c>
      <c r="BL45" s="160">
        <v>13</v>
      </c>
      <c r="BM45" s="160">
        <v>21</v>
      </c>
      <c r="BN45" s="160">
        <v>23</v>
      </c>
      <c r="BO45" s="160">
        <v>28</v>
      </c>
      <c r="BP45" s="160">
        <v>35</v>
      </c>
      <c r="BQ45" s="160">
        <v>42</v>
      </c>
      <c r="BR45" s="271">
        <v>55</v>
      </c>
      <c r="BS45" s="271">
        <v>57</v>
      </c>
      <c r="BT45" s="271">
        <v>83</v>
      </c>
      <c r="BU45" s="271">
        <v>100</v>
      </c>
      <c r="BV45" s="271">
        <v>113</v>
      </c>
      <c r="BW45" s="271">
        <v>113</v>
      </c>
      <c r="BX45" s="271">
        <v>136</v>
      </c>
      <c r="BY45" s="271">
        <v>208</v>
      </c>
      <c r="BZ45" s="271">
        <v>237</v>
      </c>
      <c r="CA45" s="271">
        <v>237</v>
      </c>
      <c r="CB45" s="161">
        <v>315</v>
      </c>
      <c r="CC45" s="272">
        <v>340</v>
      </c>
      <c r="CD45" s="323">
        <v>387</v>
      </c>
      <c r="CE45" s="320">
        <v>531</v>
      </c>
      <c r="CF45" s="320">
        <v>532</v>
      </c>
      <c r="CG45" s="320">
        <v>670</v>
      </c>
      <c r="CH45" s="320">
        <v>757</v>
      </c>
      <c r="CI45" s="320">
        <v>876</v>
      </c>
      <c r="CJ45" s="320"/>
      <c r="CK45" s="323"/>
      <c r="CL45" s="38"/>
      <c r="CM45" s="38"/>
      <c r="CN45" s="38"/>
      <c r="CO45" s="81"/>
      <c r="CP45" s="284"/>
      <c r="CQ45" s="280"/>
      <c r="CR45" s="280"/>
      <c r="CS45" s="280"/>
      <c r="CT45" s="285"/>
      <c r="CU45" s="83"/>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267" t="s">
        <v>33</v>
      </c>
    </row>
    <row r="46" spans="1:127" ht="18" customHeight="1" x14ac:dyDescent="0.2">
      <c r="A46" s="545"/>
      <c r="B46" s="546"/>
      <c r="C46" s="546"/>
      <c r="D46" s="547"/>
      <c r="E46" s="312">
        <v>43905</v>
      </c>
      <c r="F46" s="399"/>
      <c r="G46" s="396"/>
      <c r="H46" s="404">
        <v>43943</v>
      </c>
      <c r="I46" s="412">
        <f t="shared" si="0"/>
        <v>43964</v>
      </c>
      <c r="J46" s="407" t="s">
        <v>20</v>
      </c>
      <c r="K46" s="271">
        <v>0</v>
      </c>
      <c r="L46" s="271">
        <v>0</v>
      </c>
      <c r="M46" s="271">
        <v>0</v>
      </c>
      <c r="N46" s="271">
        <v>0</v>
      </c>
      <c r="O46" s="271">
        <v>0</v>
      </c>
      <c r="P46" s="271">
        <v>0</v>
      </c>
      <c r="Q46" s="271">
        <v>0</v>
      </c>
      <c r="R46" s="271">
        <v>0</v>
      </c>
      <c r="S46" s="271">
        <v>0</v>
      </c>
      <c r="T46" s="271">
        <v>0</v>
      </c>
      <c r="U46" s="271">
        <v>0</v>
      </c>
      <c r="V46" s="271">
        <v>0</v>
      </c>
      <c r="W46" s="271">
        <v>0</v>
      </c>
      <c r="X46" s="271">
        <v>0</v>
      </c>
      <c r="Y46" s="271">
        <v>0</v>
      </c>
      <c r="Z46" s="271">
        <v>0</v>
      </c>
      <c r="AA46" s="271">
        <v>0</v>
      </c>
      <c r="AB46" s="271">
        <v>0</v>
      </c>
      <c r="AC46" s="271">
        <v>0</v>
      </c>
      <c r="AD46" s="271">
        <v>0</v>
      </c>
      <c r="AE46" s="271">
        <v>0</v>
      </c>
      <c r="AF46" s="271">
        <v>0</v>
      </c>
      <c r="AG46" s="271">
        <v>0</v>
      </c>
      <c r="AH46" s="271">
        <v>0</v>
      </c>
      <c r="AI46" s="271">
        <v>0</v>
      </c>
      <c r="AJ46" s="271">
        <v>0</v>
      </c>
      <c r="AK46" s="271">
        <v>0</v>
      </c>
      <c r="AL46" s="271">
        <v>0</v>
      </c>
      <c r="AM46" s="271">
        <v>0</v>
      </c>
      <c r="AN46" s="271">
        <v>0</v>
      </c>
      <c r="AO46" s="271">
        <v>0</v>
      </c>
      <c r="AP46" s="271">
        <v>0</v>
      </c>
      <c r="AQ46" s="271">
        <v>0</v>
      </c>
      <c r="AR46" s="271">
        <v>0</v>
      </c>
      <c r="AS46" s="271">
        <v>0</v>
      </c>
      <c r="AT46" s="271">
        <v>0</v>
      </c>
      <c r="AU46" s="271">
        <v>0</v>
      </c>
      <c r="AV46" s="271">
        <v>0</v>
      </c>
      <c r="AW46" s="271">
        <v>0</v>
      </c>
      <c r="AX46" s="271">
        <v>0</v>
      </c>
      <c r="AY46" s="271">
        <v>0</v>
      </c>
      <c r="AZ46" s="271">
        <v>0</v>
      </c>
      <c r="BA46" s="271">
        <v>0</v>
      </c>
      <c r="BB46" s="271">
        <v>0</v>
      </c>
      <c r="BC46" s="271">
        <v>0</v>
      </c>
      <c r="BD46" s="271">
        <v>0</v>
      </c>
      <c r="BE46" s="271">
        <v>0</v>
      </c>
      <c r="BF46" s="271">
        <v>0</v>
      </c>
      <c r="BG46" s="271">
        <v>0</v>
      </c>
      <c r="BH46" s="271">
        <v>0</v>
      </c>
      <c r="BI46" s="271">
        <v>1</v>
      </c>
      <c r="BJ46" s="271">
        <v>3</v>
      </c>
      <c r="BK46" s="271">
        <v>3</v>
      </c>
      <c r="BL46" s="160">
        <v>2</v>
      </c>
      <c r="BM46" s="160">
        <v>17</v>
      </c>
      <c r="BN46" s="160">
        <v>26</v>
      </c>
      <c r="BO46" s="160">
        <v>35</v>
      </c>
      <c r="BP46" s="160">
        <v>52</v>
      </c>
      <c r="BQ46" s="271">
        <v>56</v>
      </c>
      <c r="BR46" s="271">
        <v>70</v>
      </c>
      <c r="BS46" s="271">
        <v>89</v>
      </c>
      <c r="BT46" s="271">
        <v>107</v>
      </c>
      <c r="BU46" s="271">
        <v>118</v>
      </c>
      <c r="BV46" s="271">
        <v>142</v>
      </c>
      <c r="BW46" s="271">
        <v>155</v>
      </c>
      <c r="BX46" s="271">
        <v>168</v>
      </c>
      <c r="BY46" s="271">
        <v>211</v>
      </c>
      <c r="BZ46" s="271">
        <v>253</v>
      </c>
      <c r="CA46" s="161">
        <v>275</v>
      </c>
      <c r="CB46" s="271">
        <v>303</v>
      </c>
      <c r="CC46" s="272">
        <v>303</v>
      </c>
      <c r="CD46" s="323">
        <v>368</v>
      </c>
      <c r="CE46" s="320">
        <v>421</v>
      </c>
      <c r="CF46" s="320">
        <v>444</v>
      </c>
      <c r="CG46" s="320">
        <v>459</v>
      </c>
      <c r="CH46" s="320">
        <v>488</v>
      </c>
      <c r="CI46" s="320">
        <v>510</v>
      </c>
      <c r="CJ46" s="320"/>
      <c r="CK46" s="323"/>
      <c r="CL46" s="38"/>
      <c r="CM46" s="38"/>
      <c r="CN46" s="38"/>
      <c r="CO46" s="79"/>
      <c r="CP46" s="284"/>
      <c r="CQ46" s="280"/>
      <c r="CR46" s="283"/>
      <c r="CS46" s="280"/>
      <c r="CT46" s="285"/>
      <c r="CU46" s="83"/>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267" t="s">
        <v>20</v>
      </c>
    </row>
    <row r="47" spans="1:127" ht="18" customHeight="1" x14ac:dyDescent="0.2">
      <c r="A47" s="545"/>
      <c r="B47" s="546"/>
      <c r="C47" s="546"/>
      <c r="D47" s="547"/>
      <c r="E47" s="312">
        <v>43909</v>
      </c>
      <c r="F47" s="399"/>
      <c r="G47" s="396"/>
      <c r="H47" s="404">
        <v>43947</v>
      </c>
      <c r="I47" s="412">
        <f t="shared" si="0"/>
        <v>43968</v>
      </c>
      <c r="J47" s="407" t="s">
        <v>57</v>
      </c>
      <c r="K47" s="271">
        <v>0</v>
      </c>
      <c r="L47" s="271">
        <v>0</v>
      </c>
      <c r="M47" s="271">
        <v>0</v>
      </c>
      <c r="N47" s="271">
        <v>0</v>
      </c>
      <c r="O47" s="271">
        <v>0</v>
      </c>
      <c r="P47" s="271">
        <v>0</v>
      </c>
      <c r="Q47" s="271">
        <v>0</v>
      </c>
      <c r="R47" s="271">
        <v>0</v>
      </c>
      <c r="S47" s="271">
        <v>0</v>
      </c>
      <c r="T47" s="271">
        <v>0</v>
      </c>
      <c r="U47" s="271">
        <v>0</v>
      </c>
      <c r="V47" s="271">
        <v>0</v>
      </c>
      <c r="W47" s="271">
        <v>0</v>
      </c>
      <c r="X47" s="271">
        <v>0</v>
      </c>
      <c r="Y47" s="271">
        <v>0</v>
      </c>
      <c r="Z47" s="271">
        <v>0</v>
      </c>
      <c r="AA47" s="271">
        <v>0</v>
      </c>
      <c r="AB47" s="271">
        <v>0</v>
      </c>
      <c r="AC47" s="271">
        <v>0</v>
      </c>
      <c r="AD47" s="271">
        <v>0</v>
      </c>
      <c r="AE47" s="271">
        <v>0</v>
      </c>
      <c r="AF47" s="271">
        <v>0</v>
      </c>
      <c r="AG47" s="271">
        <v>0</v>
      </c>
      <c r="AH47" s="271">
        <v>0</v>
      </c>
      <c r="AI47" s="271">
        <v>0</v>
      </c>
      <c r="AJ47" s="271">
        <v>0</v>
      </c>
      <c r="AK47" s="271">
        <v>0</v>
      </c>
      <c r="AL47" s="271">
        <v>0</v>
      </c>
      <c r="AM47" s="271">
        <v>0</v>
      </c>
      <c r="AN47" s="271">
        <v>0</v>
      </c>
      <c r="AO47" s="271">
        <v>0</v>
      </c>
      <c r="AP47" s="271">
        <v>0</v>
      </c>
      <c r="AQ47" s="271">
        <v>0</v>
      </c>
      <c r="AR47" s="271">
        <v>0</v>
      </c>
      <c r="AS47" s="271">
        <v>0</v>
      </c>
      <c r="AT47" s="271">
        <v>0</v>
      </c>
      <c r="AU47" s="271">
        <v>0</v>
      </c>
      <c r="AV47" s="271">
        <v>0</v>
      </c>
      <c r="AW47" s="271">
        <v>0</v>
      </c>
      <c r="AX47" s="271">
        <v>0</v>
      </c>
      <c r="AY47" s="271">
        <v>0</v>
      </c>
      <c r="AZ47" s="271">
        <v>0</v>
      </c>
      <c r="BA47" s="271">
        <v>0</v>
      </c>
      <c r="BB47" s="271">
        <v>0</v>
      </c>
      <c r="BC47" s="271">
        <v>0</v>
      </c>
      <c r="BD47" s="271">
        <v>0</v>
      </c>
      <c r="BE47" s="271">
        <v>0</v>
      </c>
      <c r="BF47" s="271">
        <v>0</v>
      </c>
      <c r="BG47" s="271">
        <v>0</v>
      </c>
      <c r="BH47" s="271">
        <v>0</v>
      </c>
      <c r="BI47" s="271">
        <v>0</v>
      </c>
      <c r="BJ47" s="271">
        <v>0</v>
      </c>
      <c r="BK47" s="271">
        <v>0</v>
      </c>
      <c r="BL47" s="271">
        <v>0</v>
      </c>
      <c r="BM47" s="271">
        <v>5</v>
      </c>
      <c r="BN47" s="271">
        <v>5</v>
      </c>
      <c r="BO47" s="271">
        <v>5</v>
      </c>
      <c r="BP47" s="160">
        <v>5</v>
      </c>
      <c r="BQ47" s="160">
        <v>14</v>
      </c>
      <c r="BR47" s="160">
        <v>21</v>
      </c>
      <c r="BS47" s="160">
        <v>23</v>
      </c>
      <c r="BT47" s="271">
        <v>31</v>
      </c>
      <c r="BU47" s="271">
        <v>39</v>
      </c>
      <c r="BV47" s="271">
        <v>51</v>
      </c>
      <c r="BW47" s="271">
        <v>64</v>
      </c>
      <c r="BX47" s="271">
        <v>79</v>
      </c>
      <c r="BY47" s="271">
        <v>100</v>
      </c>
      <c r="BZ47" s="271">
        <v>127</v>
      </c>
      <c r="CA47" s="271">
        <v>174</v>
      </c>
      <c r="CB47" s="271">
        <v>239</v>
      </c>
      <c r="CC47" s="161">
        <v>286</v>
      </c>
      <c r="CD47" s="323">
        <v>316</v>
      </c>
      <c r="CE47" s="320">
        <v>316</v>
      </c>
      <c r="CF47" s="320">
        <v>452</v>
      </c>
      <c r="CG47" s="320">
        <v>475</v>
      </c>
      <c r="CH47" s="320">
        <v>513</v>
      </c>
      <c r="CI47" s="320">
        <v>573</v>
      </c>
      <c r="CJ47" s="320"/>
      <c r="CK47" s="323"/>
      <c r="CL47" s="38"/>
      <c r="CM47" s="38"/>
      <c r="CN47" s="38"/>
      <c r="CO47" s="79"/>
      <c r="CP47" s="284"/>
      <c r="CQ47" s="280"/>
      <c r="CR47" s="280"/>
      <c r="CS47" s="280"/>
      <c r="CT47" s="285"/>
      <c r="CU47" s="83"/>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267" t="s">
        <v>57</v>
      </c>
    </row>
    <row r="48" spans="1:127" ht="18" customHeight="1" x14ac:dyDescent="0.2">
      <c r="A48" s="545"/>
      <c r="B48" s="546"/>
      <c r="C48" s="546"/>
      <c r="D48" s="547"/>
      <c r="E48" s="312">
        <v>43913</v>
      </c>
      <c r="F48" s="399"/>
      <c r="G48" s="396"/>
      <c r="H48" s="404">
        <v>43951</v>
      </c>
      <c r="I48" s="412">
        <f t="shared" si="0"/>
        <v>43972</v>
      </c>
      <c r="J48" s="407" t="s">
        <v>28</v>
      </c>
      <c r="K48" s="271">
        <v>0</v>
      </c>
      <c r="L48" s="271">
        <v>0</v>
      </c>
      <c r="M48" s="271">
        <v>0</v>
      </c>
      <c r="N48" s="271">
        <v>0</v>
      </c>
      <c r="O48" s="271">
        <v>0</v>
      </c>
      <c r="P48" s="271">
        <v>0</v>
      </c>
      <c r="Q48" s="271">
        <v>0</v>
      </c>
      <c r="R48" s="271">
        <v>0</v>
      </c>
      <c r="S48" s="271">
        <v>0</v>
      </c>
      <c r="T48" s="271">
        <v>0</v>
      </c>
      <c r="U48" s="271">
        <v>0</v>
      </c>
      <c r="V48" s="271">
        <v>0</v>
      </c>
      <c r="W48" s="271">
        <v>0</v>
      </c>
      <c r="X48" s="271">
        <v>0</v>
      </c>
      <c r="Y48" s="271">
        <v>0</v>
      </c>
      <c r="Z48" s="271">
        <v>0</v>
      </c>
      <c r="AA48" s="271">
        <v>0</v>
      </c>
      <c r="AB48" s="271">
        <v>0</v>
      </c>
      <c r="AC48" s="271">
        <v>0</v>
      </c>
      <c r="AD48" s="271">
        <v>0</v>
      </c>
      <c r="AE48" s="271">
        <v>0</v>
      </c>
      <c r="AF48" s="271">
        <v>0</v>
      </c>
      <c r="AG48" s="271">
        <v>0</v>
      </c>
      <c r="AH48" s="271">
        <v>0</v>
      </c>
      <c r="AI48" s="271">
        <v>0</v>
      </c>
      <c r="AJ48" s="271">
        <v>0</v>
      </c>
      <c r="AK48" s="271">
        <v>0</v>
      </c>
      <c r="AL48" s="271">
        <v>0</v>
      </c>
      <c r="AM48" s="271">
        <v>0</v>
      </c>
      <c r="AN48" s="271">
        <v>0</v>
      </c>
      <c r="AO48" s="271">
        <v>0</v>
      </c>
      <c r="AP48" s="271">
        <v>0</v>
      </c>
      <c r="AQ48" s="271">
        <v>0</v>
      </c>
      <c r="AR48" s="271">
        <v>0</v>
      </c>
      <c r="AS48" s="271">
        <v>0</v>
      </c>
      <c r="AT48" s="271">
        <v>0</v>
      </c>
      <c r="AU48" s="271">
        <v>0</v>
      </c>
      <c r="AV48" s="271">
        <v>0</v>
      </c>
      <c r="AW48" s="271">
        <v>0</v>
      </c>
      <c r="AX48" s="271">
        <v>0</v>
      </c>
      <c r="AY48" s="271">
        <v>0</v>
      </c>
      <c r="AZ48" s="271">
        <v>0</v>
      </c>
      <c r="BA48" s="271">
        <v>0</v>
      </c>
      <c r="BB48" s="271">
        <v>0</v>
      </c>
      <c r="BC48" s="271">
        <v>0</v>
      </c>
      <c r="BD48" s="271">
        <v>0</v>
      </c>
      <c r="BE48" s="271">
        <v>0</v>
      </c>
      <c r="BF48" s="271">
        <v>0</v>
      </c>
      <c r="BG48" s="271">
        <v>0</v>
      </c>
      <c r="BH48" s="271">
        <v>0</v>
      </c>
      <c r="BI48" s="271">
        <v>0</v>
      </c>
      <c r="BJ48" s="271">
        <v>1</v>
      </c>
      <c r="BK48" s="271">
        <v>5</v>
      </c>
      <c r="BL48" s="271">
        <v>6</v>
      </c>
      <c r="BM48" s="271">
        <v>6</v>
      </c>
      <c r="BN48" s="271">
        <v>8</v>
      </c>
      <c r="BO48" s="271">
        <v>10</v>
      </c>
      <c r="BP48" s="271">
        <v>11</v>
      </c>
      <c r="BQ48" s="271">
        <v>20</v>
      </c>
      <c r="BR48" s="271">
        <v>27</v>
      </c>
      <c r="BS48" s="271">
        <v>34</v>
      </c>
      <c r="BT48" s="160">
        <v>34</v>
      </c>
      <c r="BU48" s="160">
        <v>51</v>
      </c>
      <c r="BV48" s="160">
        <v>65</v>
      </c>
      <c r="BW48" s="160">
        <v>90</v>
      </c>
      <c r="BX48" s="271">
        <v>109</v>
      </c>
      <c r="BY48" s="271">
        <v>129</v>
      </c>
      <c r="BZ48" s="271">
        <v>154</v>
      </c>
      <c r="CA48" s="271">
        <v>171</v>
      </c>
      <c r="CB48" s="271">
        <v>198</v>
      </c>
      <c r="CC48" s="272">
        <v>208</v>
      </c>
      <c r="CD48" s="323">
        <v>241</v>
      </c>
      <c r="CE48" s="326">
        <v>243</v>
      </c>
      <c r="CF48" s="323">
        <v>265</v>
      </c>
      <c r="CG48" s="323">
        <v>286</v>
      </c>
      <c r="CH48" s="323">
        <v>299</v>
      </c>
      <c r="CI48" s="323">
        <v>319</v>
      </c>
      <c r="CJ48" s="323"/>
      <c r="CK48" s="323"/>
      <c r="CL48" s="38"/>
      <c r="CM48" s="38"/>
      <c r="CN48" s="38"/>
      <c r="CO48" s="79"/>
      <c r="CP48" s="284"/>
      <c r="CQ48" s="280"/>
      <c r="CR48" s="280"/>
      <c r="CS48" s="280"/>
      <c r="CT48" s="285"/>
      <c r="CU48" s="83"/>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267" t="s">
        <v>28</v>
      </c>
    </row>
    <row r="49" spans="1:127" ht="18" customHeight="1" x14ac:dyDescent="0.2">
      <c r="A49" s="545"/>
      <c r="B49" s="546"/>
      <c r="C49" s="546"/>
      <c r="D49" s="547"/>
      <c r="E49" s="312">
        <v>43908</v>
      </c>
      <c r="F49" s="399"/>
      <c r="G49" s="396"/>
      <c r="H49" s="404">
        <v>43946</v>
      </c>
      <c r="I49" s="412">
        <f t="shared" si="0"/>
        <v>43967</v>
      </c>
      <c r="J49" s="407" t="s">
        <v>11</v>
      </c>
      <c r="K49" s="271">
        <v>0</v>
      </c>
      <c r="L49" s="271">
        <v>0</v>
      </c>
      <c r="M49" s="271">
        <v>0</v>
      </c>
      <c r="N49" s="271">
        <v>0</v>
      </c>
      <c r="O49" s="271">
        <v>0</v>
      </c>
      <c r="P49" s="271">
        <v>0</v>
      </c>
      <c r="Q49" s="271">
        <v>0</v>
      </c>
      <c r="R49" s="271">
        <v>0</v>
      </c>
      <c r="S49" s="271">
        <v>0</v>
      </c>
      <c r="T49" s="271">
        <v>0</v>
      </c>
      <c r="U49" s="271">
        <v>0</v>
      </c>
      <c r="V49" s="271">
        <v>0</v>
      </c>
      <c r="W49" s="271">
        <v>0</v>
      </c>
      <c r="X49" s="271">
        <v>0</v>
      </c>
      <c r="Y49" s="271">
        <v>0</v>
      </c>
      <c r="Z49" s="271">
        <v>0</v>
      </c>
      <c r="AA49" s="271">
        <v>0</v>
      </c>
      <c r="AB49" s="271">
        <v>0</v>
      </c>
      <c r="AC49" s="271">
        <v>0</v>
      </c>
      <c r="AD49" s="271">
        <v>0</v>
      </c>
      <c r="AE49" s="271">
        <v>0</v>
      </c>
      <c r="AF49" s="271">
        <v>0</v>
      </c>
      <c r="AG49" s="271">
        <v>0</v>
      </c>
      <c r="AH49" s="271">
        <v>0</v>
      </c>
      <c r="AI49" s="271">
        <v>0</v>
      </c>
      <c r="AJ49" s="271">
        <v>0</v>
      </c>
      <c r="AK49" s="271">
        <v>0</v>
      </c>
      <c r="AL49" s="271">
        <v>0</v>
      </c>
      <c r="AM49" s="271">
        <v>0</v>
      </c>
      <c r="AN49" s="271">
        <v>0</v>
      </c>
      <c r="AO49" s="271">
        <v>0</v>
      </c>
      <c r="AP49" s="271">
        <v>0</v>
      </c>
      <c r="AQ49" s="271">
        <v>0</v>
      </c>
      <c r="AR49" s="271">
        <v>0</v>
      </c>
      <c r="AS49" s="271">
        <v>0</v>
      </c>
      <c r="AT49" s="271">
        <v>0</v>
      </c>
      <c r="AU49" s="271">
        <v>0</v>
      </c>
      <c r="AV49" s="271">
        <v>0</v>
      </c>
      <c r="AW49" s="271">
        <v>0</v>
      </c>
      <c r="AX49" s="271">
        <v>0</v>
      </c>
      <c r="AY49" s="271">
        <v>0</v>
      </c>
      <c r="AZ49" s="271">
        <v>0</v>
      </c>
      <c r="BA49" s="271">
        <v>0</v>
      </c>
      <c r="BB49" s="271">
        <v>0</v>
      </c>
      <c r="BC49" s="271">
        <v>0</v>
      </c>
      <c r="BD49" s="271">
        <v>1</v>
      </c>
      <c r="BE49" s="271">
        <v>1</v>
      </c>
      <c r="BF49" s="271">
        <v>1</v>
      </c>
      <c r="BG49" s="271">
        <v>3</v>
      </c>
      <c r="BH49" s="271">
        <v>2</v>
      </c>
      <c r="BI49" s="271">
        <v>2</v>
      </c>
      <c r="BJ49" s="271">
        <v>2</v>
      </c>
      <c r="BK49" s="271">
        <v>4</v>
      </c>
      <c r="BL49" s="271">
        <v>6</v>
      </c>
      <c r="BM49" s="271">
        <v>8</v>
      </c>
      <c r="BN49" s="271">
        <v>10</v>
      </c>
      <c r="BO49" s="160">
        <v>15</v>
      </c>
      <c r="BP49" s="160">
        <v>25</v>
      </c>
      <c r="BQ49" s="160">
        <v>36</v>
      </c>
      <c r="BR49" s="160">
        <v>36</v>
      </c>
      <c r="BS49" s="160">
        <v>53</v>
      </c>
      <c r="BT49" s="271">
        <v>56</v>
      </c>
      <c r="BU49" s="271">
        <v>90</v>
      </c>
      <c r="BV49" s="271">
        <v>91</v>
      </c>
      <c r="BW49" s="271">
        <v>95</v>
      </c>
      <c r="BX49" s="271">
        <v>106</v>
      </c>
      <c r="BY49" s="271">
        <v>149</v>
      </c>
      <c r="BZ49" s="271">
        <v>149</v>
      </c>
      <c r="CA49" s="271">
        <v>175</v>
      </c>
      <c r="CB49" s="271">
        <v>204</v>
      </c>
      <c r="CC49" s="161">
        <v>224</v>
      </c>
      <c r="CD49" s="323">
        <v>238</v>
      </c>
      <c r="CE49" s="320">
        <v>306</v>
      </c>
      <c r="CF49" s="320">
        <v>341</v>
      </c>
      <c r="CG49" s="332">
        <v>362</v>
      </c>
      <c r="CH49" s="320">
        <v>376</v>
      </c>
      <c r="CI49" s="320">
        <v>408</v>
      </c>
      <c r="CJ49" s="323"/>
      <c r="CK49" s="323"/>
      <c r="CL49" s="38"/>
      <c r="CM49" s="38"/>
      <c r="CN49" s="38"/>
      <c r="CO49" s="79"/>
      <c r="CP49" s="284"/>
      <c r="CQ49" s="280"/>
      <c r="CR49" s="280"/>
      <c r="CS49" s="283"/>
      <c r="CT49" s="285"/>
      <c r="CU49" s="83"/>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267" t="s">
        <v>11</v>
      </c>
    </row>
    <row r="50" spans="1:127" ht="18" customHeight="1" x14ac:dyDescent="0.2">
      <c r="A50" s="545"/>
      <c r="B50" s="546"/>
      <c r="C50" s="546"/>
      <c r="D50" s="547"/>
      <c r="E50" s="312">
        <v>43913</v>
      </c>
      <c r="F50" s="399"/>
      <c r="G50" s="396"/>
      <c r="H50" s="404">
        <v>43951</v>
      </c>
      <c r="I50" s="412">
        <f t="shared" si="0"/>
        <v>43972</v>
      </c>
      <c r="J50" s="407" t="s">
        <v>52</v>
      </c>
      <c r="K50" s="271">
        <v>0</v>
      </c>
      <c r="L50" s="271">
        <v>0</v>
      </c>
      <c r="M50" s="271">
        <v>0</v>
      </c>
      <c r="N50" s="271">
        <v>0</v>
      </c>
      <c r="O50" s="271">
        <v>0</v>
      </c>
      <c r="P50" s="271">
        <v>0</v>
      </c>
      <c r="Q50" s="271">
        <v>0</v>
      </c>
      <c r="R50" s="271">
        <v>0</v>
      </c>
      <c r="S50" s="271">
        <v>0</v>
      </c>
      <c r="T50" s="271">
        <v>0</v>
      </c>
      <c r="U50" s="271">
        <v>0</v>
      </c>
      <c r="V50" s="271">
        <v>0</v>
      </c>
      <c r="W50" s="271">
        <v>0</v>
      </c>
      <c r="X50" s="271">
        <v>0</v>
      </c>
      <c r="Y50" s="271">
        <v>0</v>
      </c>
      <c r="Z50" s="271">
        <v>0</v>
      </c>
      <c r="AA50" s="271">
        <v>0</v>
      </c>
      <c r="AB50" s="271">
        <v>0</v>
      </c>
      <c r="AC50" s="271">
        <v>0</v>
      </c>
      <c r="AD50" s="271">
        <v>0</v>
      </c>
      <c r="AE50" s="271">
        <v>0</v>
      </c>
      <c r="AF50" s="271">
        <v>0</v>
      </c>
      <c r="AG50" s="271">
        <v>0</v>
      </c>
      <c r="AH50" s="271">
        <v>0</v>
      </c>
      <c r="AI50" s="271">
        <v>0</v>
      </c>
      <c r="AJ50" s="271">
        <v>0</v>
      </c>
      <c r="AK50" s="271">
        <v>0</v>
      </c>
      <c r="AL50" s="271">
        <v>0</v>
      </c>
      <c r="AM50" s="271">
        <v>0</v>
      </c>
      <c r="AN50" s="271">
        <v>0</v>
      </c>
      <c r="AO50" s="271">
        <v>0</v>
      </c>
      <c r="AP50" s="271">
        <v>0</v>
      </c>
      <c r="AQ50" s="271">
        <v>0</v>
      </c>
      <c r="AR50" s="271">
        <v>0</v>
      </c>
      <c r="AS50" s="271">
        <v>0</v>
      </c>
      <c r="AT50" s="271">
        <v>0</v>
      </c>
      <c r="AU50" s="271">
        <v>0</v>
      </c>
      <c r="AV50" s="271">
        <v>0</v>
      </c>
      <c r="AW50" s="271">
        <v>0</v>
      </c>
      <c r="AX50" s="271">
        <v>0</v>
      </c>
      <c r="AY50" s="271">
        <v>0</v>
      </c>
      <c r="AZ50" s="271">
        <v>0</v>
      </c>
      <c r="BA50" s="271">
        <v>0</v>
      </c>
      <c r="BB50" s="271">
        <v>0</v>
      </c>
      <c r="BC50" s="271">
        <v>0</v>
      </c>
      <c r="BD50" s="271">
        <v>0</v>
      </c>
      <c r="BE50" s="271">
        <v>0</v>
      </c>
      <c r="BF50" s="271">
        <v>0</v>
      </c>
      <c r="BG50" s="271">
        <v>0</v>
      </c>
      <c r="BH50" s="271">
        <v>0</v>
      </c>
      <c r="BI50" s="271">
        <v>0</v>
      </c>
      <c r="BJ50" s="271">
        <v>0</v>
      </c>
      <c r="BK50" s="271">
        <v>0</v>
      </c>
      <c r="BL50" s="271">
        <v>0</v>
      </c>
      <c r="BM50" s="271">
        <v>0</v>
      </c>
      <c r="BN50" s="271">
        <v>0</v>
      </c>
      <c r="BO50" s="271">
        <v>1</v>
      </c>
      <c r="BP50" s="271">
        <v>2</v>
      </c>
      <c r="BQ50" s="271">
        <v>8</v>
      </c>
      <c r="BR50" s="271">
        <v>12</v>
      </c>
      <c r="BS50" s="271">
        <v>16</v>
      </c>
      <c r="BT50" s="160">
        <v>16</v>
      </c>
      <c r="BU50" s="160">
        <v>22</v>
      </c>
      <c r="BV50" s="160">
        <v>39</v>
      </c>
      <c r="BW50" s="160">
        <v>52</v>
      </c>
      <c r="BX50" s="160">
        <v>76</v>
      </c>
      <c r="BY50" s="271">
        <v>96</v>
      </c>
      <c r="BZ50" s="271">
        <v>113</v>
      </c>
      <c r="CA50" s="271">
        <v>145</v>
      </c>
      <c r="CB50" s="271">
        <v>162</v>
      </c>
      <c r="CC50" s="272">
        <v>191</v>
      </c>
      <c r="CD50" s="323">
        <v>216</v>
      </c>
      <c r="CE50" s="320">
        <v>237</v>
      </c>
      <c r="CF50" s="272">
        <v>282</v>
      </c>
      <c r="CG50" s="333">
        <v>324</v>
      </c>
      <c r="CH50" s="320">
        <v>345</v>
      </c>
      <c r="CI50" s="320">
        <v>412</v>
      </c>
      <c r="CJ50" s="326"/>
      <c r="CK50" s="323"/>
      <c r="CL50" s="38"/>
      <c r="CM50" s="38"/>
      <c r="CN50" s="38"/>
      <c r="CO50" s="79"/>
      <c r="CP50" s="284"/>
      <c r="CQ50" s="280"/>
      <c r="CR50" s="280"/>
      <c r="CS50" s="280"/>
      <c r="CT50" s="285"/>
      <c r="CU50" s="83"/>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267" t="s">
        <v>52</v>
      </c>
    </row>
    <row r="51" spans="1:127" ht="18" customHeight="1" x14ac:dyDescent="0.2">
      <c r="A51" s="545"/>
      <c r="B51" s="546"/>
      <c r="C51" s="546"/>
      <c r="D51" s="547"/>
      <c r="E51" s="312">
        <v>43913</v>
      </c>
      <c r="F51" s="399"/>
      <c r="G51" s="396"/>
      <c r="H51" s="404">
        <v>43951</v>
      </c>
      <c r="I51" s="412">
        <f t="shared" si="0"/>
        <v>43972</v>
      </c>
      <c r="J51" s="407" t="s">
        <v>29</v>
      </c>
      <c r="K51" s="271">
        <v>0</v>
      </c>
      <c r="L51" s="271">
        <v>0</v>
      </c>
      <c r="M51" s="271">
        <v>0</v>
      </c>
      <c r="N51" s="271">
        <v>0</v>
      </c>
      <c r="O51" s="271">
        <v>0</v>
      </c>
      <c r="P51" s="271">
        <v>0</v>
      </c>
      <c r="Q51" s="271">
        <v>0</v>
      </c>
      <c r="R51" s="271">
        <v>0</v>
      </c>
      <c r="S51" s="271">
        <v>0</v>
      </c>
      <c r="T51" s="271">
        <v>0</v>
      </c>
      <c r="U51" s="271">
        <v>0</v>
      </c>
      <c r="V51" s="271">
        <v>0</v>
      </c>
      <c r="W51" s="271">
        <v>0</v>
      </c>
      <c r="X51" s="271">
        <v>0</v>
      </c>
      <c r="Y51" s="271">
        <v>0</v>
      </c>
      <c r="Z51" s="271">
        <v>0</v>
      </c>
      <c r="AA51" s="271">
        <v>0</v>
      </c>
      <c r="AB51" s="271">
        <v>0</v>
      </c>
      <c r="AC51" s="271">
        <v>0</v>
      </c>
      <c r="AD51" s="271">
        <v>0</v>
      </c>
      <c r="AE51" s="271">
        <v>0</v>
      </c>
      <c r="AF51" s="271">
        <v>0</v>
      </c>
      <c r="AG51" s="271">
        <v>0</v>
      </c>
      <c r="AH51" s="271">
        <v>0</v>
      </c>
      <c r="AI51" s="271">
        <v>0</v>
      </c>
      <c r="AJ51" s="271">
        <v>0</v>
      </c>
      <c r="AK51" s="271">
        <v>0</v>
      </c>
      <c r="AL51" s="271">
        <v>0</v>
      </c>
      <c r="AM51" s="271">
        <v>0</v>
      </c>
      <c r="AN51" s="271">
        <v>0</v>
      </c>
      <c r="AO51" s="271">
        <v>0</v>
      </c>
      <c r="AP51" s="271">
        <v>0</v>
      </c>
      <c r="AQ51" s="271">
        <v>0</v>
      </c>
      <c r="AR51" s="271">
        <v>0</v>
      </c>
      <c r="AS51" s="271">
        <v>0</v>
      </c>
      <c r="AT51" s="271">
        <v>0</v>
      </c>
      <c r="AU51" s="271">
        <v>0</v>
      </c>
      <c r="AV51" s="271">
        <v>0</v>
      </c>
      <c r="AW51" s="271">
        <v>0</v>
      </c>
      <c r="AX51" s="271">
        <v>0</v>
      </c>
      <c r="AY51" s="271">
        <v>0</v>
      </c>
      <c r="AZ51" s="271">
        <v>0</v>
      </c>
      <c r="BA51" s="271">
        <v>0</v>
      </c>
      <c r="BB51" s="271">
        <v>0</v>
      </c>
      <c r="BC51" s="271">
        <v>1</v>
      </c>
      <c r="BD51" s="271">
        <v>1</v>
      </c>
      <c r="BE51" s="271">
        <v>1</v>
      </c>
      <c r="BF51" s="271">
        <v>3</v>
      </c>
      <c r="BG51" s="271">
        <v>3</v>
      </c>
      <c r="BH51" s="271">
        <v>5</v>
      </c>
      <c r="BI51" s="271">
        <v>10</v>
      </c>
      <c r="BJ51" s="271">
        <v>14</v>
      </c>
      <c r="BK51" s="271">
        <v>18</v>
      </c>
      <c r="BL51" s="271">
        <v>17</v>
      </c>
      <c r="BM51" s="271">
        <v>18</v>
      </c>
      <c r="BN51" s="271">
        <v>23</v>
      </c>
      <c r="BO51" s="271">
        <v>24</v>
      </c>
      <c r="BP51" s="271">
        <v>29</v>
      </c>
      <c r="BQ51" s="271">
        <v>37</v>
      </c>
      <c r="BR51" s="271">
        <v>38</v>
      </c>
      <c r="BS51" s="271">
        <v>51</v>
      </c>
      <c r="BT51" s="160">
        <v>51</v>
      </c>
      <c r="BU51" s="160">
        <v>66</v>
      </c>
      <c r="BV51" s="160">
        <v>71</v>
      </c>
      <c r="BW51" s="160">
        <v>74</v>
      </c>
      <c r="BX51" s="160">
        <v>82</v>
      </c>
      <c r="BY51" s="271">
        <v>96</v>
      </c>
      <c r="BZ51" s="271">
        <v>108</v>
      </c>
      <c r="CA51" s="271">
        <v>145</v>
      </c>
      <c r="CB51" s="271">
        <v>172</v>
      </c>
      <c r="CC51" s="272">
        <v>210</v>
      </c>
      <c r="CD51" s="323">
        <v>244</v>
      </c>
      <c r="CE51" s="331">
        <v>278</v>
      </c>
      <c r="CF51" s="333">
        <v>320</v>
      </c>
      <c r="CG51" s="320">
        <v>363</v>
      </c>
      <c r="CH51" s="320">
        <v>416</v>
      </c>
      <c r="CI51" s="320">
        <v>447</v>
      </c>
      <c r="CJ51" s="326"/>
      <c r="CK51" s="323"/>
      <c r="CL51" s="38"/>
      <c r="CM51" s="38"/>
      <c r="CN51" s="38"/>
      <c r="CO51" s="79"/>
      <c r="CP51" s="284"/>
      <c r="CQ51" s="280"/>
      <c r="CR51" s="280"/>
      <c r="CS51" s="280"/>
      <c r="CT51" s="285"/>
      <c r="CU51" s="83"/>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267" t="s">
        <v>29</v>
      </c>
    </row>
    <row r="52" spans="1:127" ht="18" customHeight="1" thickBot="1" x14ac:dyDescent="0.25">
      <c r="A52" s="548"/>
      <c r="B52" s="549"/>
      <c r="C52" s="549"/>
      <c r="D52" s="550"/>
      <c r="E52" s="312">
        <v>43911</v>
      </c>
      <c r="F52" s="399"/>
      <c r="G52" s="396"/>
      <c r="H52" s="404">
        <v>43949</v>
      </c>
      <c r="I52" s="412">
        <f t="shared" si="0"/>
        <v>43970</v>
      </c>
      <c r="J52" s="407" t="s">
        <v>2</v>
      </c>
      <c r="K52" s="271">
        <v>0</v>
      </c>
      <c r="L52" s="271">
        <v>0</v>
      </c>
      <c r="M52" s="271">
        <v>0</v>
      </c>
      <c r="N52" s="271">
        <v>0</v>
      </c>
      <c r="O52" s="271">
        <v>0</v>
      </c>
      <c r="P52" s="271">
        <v>0</v>
      </c>
      <c r="Q52" s="271">
        <v>0</v>
      </c>
      <c r="R52" s="271">
        <v>0</v>
      </c>
      <c r="S52" s="271">
        <v>0</v>
      </c>
      <c r="T52" s="271">
        <v>0</v>
      </c>
      <c r="U52" s="271">
        <v>0</v>
      </c>
      <c r="V52" s="271">
        <v>0</v>
      </c>
      <c r="W52" s="271">
        <v>0</v>
      </c>
      <c r="X52" s="271">
        <v>0</v>
      </c>
      <c r="Y52" s="271">
        <v>0</v>
      </c>
      <c r="Z52" s="271">
        <v>0</v>
      </c>
      <c r="AA52" s="271">
        <v>0</v>
      </c>
      <c r="AB52" s="271">
        <v>0</v>
      </c>
      <c r="AC52" s="271">
        <v>0</v>
      </c>
      <c r="AD52" s="271">
        <v>0</v>
      </c>
      <c r="AE52" s="271">
        <v>0</v>
      </c>
      <c r="AF52" s="271">
        <v>0</v>
      </c>
      <c r="AG52" s="271">
        <v>0</v>
      </c>
      <c r="AH52" s="271">
        <v>0</v>
      </c>
      <c r="AI52" s="271">
        <v>0</v>
      </c>
      <c r="AJ52" s="271">
        <v>0</v>
      </c>
      <c r="AK52" s="271">
        <v>0</v>
      </c>
      <c r="AL52" s="271">
        <v>0</v>
      </c>
      <c r="AM52" s="271">
        <v>0</v>
      </c>
      <c r="AN52" s="271">
        <v>0</v>
      </c>
      <c r="AO52" s="271">
        <v>0</v>
      </c>
      <c r="AP52" s="271">
        <v>0</v>
      </c>
      <c r="AQ52" s="271">
        <v>0</v>
      </c>
      <c r="AR52" s="271">
        <v>0</v>
      </c>
      <c r="AS52" s="271">
        <v>0</v>
      </c>
      <c r="AT52" s="271">
        <v>0</v>
      </c>
      <c r="AU52" s="271">
        <v>0</v>
      </c>
      <c r="AV52" s="271">
        <v>0</v>
      </c>
      <c r="AW52" s="271">
        <v>0</v>
      </c>
      <c r="AX52" s="271">
        <v>0</v>
      </c>
      <c r="AY52" s="271">
        <v>0</v>
      </c>
      <c r="AZ52" s="271">
        <v>0</v>
      </c>
      <c r="BA52" s="271">
        <v>0</v>
      </c>
      <c r="BB52" s="271">
        <v>0</v>
      </c>
      <c r="BC52" s="271">
        <v>0</v>
      </c>
      <c r="BD52" s="271">
        <v>0</v>
      </c>
      <c r="BE52" s="271">
        <v>0</v>
      </c>
      <c r="BF52" s="271">
        <v>0</v>
      </c>
      <c r="BG52" s="271">
        <v>0</v>
      </c>
      <c r="BH52" s="271">
        <v>0</v>
      </c>
      <c r="BI52" s="271">
        <v>0</v>
      </c>
      <c r="BJ52" s="271">
        <v>1</v>
      </c>
      <c r="BK52" s="271">
        <v>1</v>
      </c>
      <c r="BL52" s="271">
        <v>1</v>
      </c>
      <c r="BM52" s="271">
        <v>1</v>
      </c>
      <c r="BN52" s="271">
        <v>3</v>
      </c>
      <c r="BO52" s="271">
        <v>5</v>
      </c>
      <c r="BP52" s="271">
        <v>8</v>
      </c>
      <c r="BQ52" s="271">
        <v>11</v>
      </c>
      <c r="BR52" s="160">
        <v>13</v>
      </c>
      <c r="BS52" s="160">
        <v>18</v>
      </c>
      <c r="BT52" s="160">
        <v>30</v>
      </c>
      <c r="BU52" s="160">
        <v>34</v>
      </c>
      <c r="BV52" s="160">
        <v>41</v>
      </c>
      <c r="BW52" s="271">
        <v>56</v>
      </c>
      <c r="BX52" s="271">
        <v>58</v>
      </c>
      <c r="BY52" s="271">
        <v>85</v>
      </c>
      <c r="BZ52" s="271">
        <v>102</v>
      </c>
      <c r="CA52" s="271">
        <v>114</v>
      </c>
      <c r="CB52" s="271">
        <v>119</v>
      </c>
      <c r="CC52" s="272">
        <v>132</v>
      </c>
      <c r="CD52" s="323">
        <v>143</v>
      </c>
      <c r="CE52" s="320">
        <v>157</v>
      </c>
      <c r="CF52" s="320">
        <v>171</v>
      </c>
      <c r="CG52" s="320">
        <v>185</v>
      </c>
      <c r="CH52" s="320">
        <v>190</v>
      </c>
      <c r="CI52" s="320">
        <v>213</v>
      </c>
      <c r="CJ52" s="323"/>
      <c r="CK52" s="326"/>
      <c r="CL52" s="38"/>
      <c r="CM52" s="38"/>
      <c r="CN52" s="38"/>
      <c r="CO52" s="79"/>
      <c r="CP52" s="284"/>
      <c r="CQ52" s="280"/>
      <c r="CR52" s="280"/>
      <c r="CS52" s="280"/>
      <c r="CT52" s="285"/>
      <c r="CU52" s="83"/>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267" t="s">
        <v>2</v>
      </c>
    </row>
    <row r="53" spans="1:127" ht="18" customHeight="1" x14ac:dyDescent="0.2">
      <c r="A53" s="551" t="s">
        <v>177</v>
      </c>
      <c r="B53" s="552"/>
      <c r="C53" s="552"/>
      <c r="D53" s="553"/>
      <c r="E53" s="312">
        <v>43908</v>
      </c>
      <c r="F53" s="399"/>
      <c r="G53" s="396"/>
      <c r="H53" s="404">
        <v>43946</v>
      </c>
      <c r="I53" s="412">
        <f t="shared" si="0"/>
        <v>43967</v>
      </c>
      <c r="J53" s="407" t="s">
        <v>36</v>
      </c>
      <c r="K53" s="271">
        <v>0</v>
      </c>
      <c r="L53" s="271">
        <v>0</v>
      </c>
      <c r="M53" s="271">
        <v>0</v>
      </c>
      <c r="N53" s="271">
        <v>0</v>
      </c>
      <c r="O53" s="271">
        <v>0</v>
      </c>
      <c r="P53" s="271">
        <v>0</v>
      </c>
      <c r="Q53" s="271">
        <v>0</v>
      </c>
      <c r="R53" s="271">
        <v>0</v>
      </c>
      <c r="S53" s="271">
        <v>0</v>
      </c>
      <c r="T53" s="271">
        <v>0</v>
      </c>
      <c r="U53" s="271">
        <v>0</v>
      </c>
      <c r="V53" s="271">
        <v>0</v>
      </c>
      <c r="W53" s="271">
        <v>0</v>
      </c>
      <c r="X53" s="271">
        <v>0</v>
      </c>
      <c r="Y53" s="271">
        <v>0</v>
      </c>
      <c r="Z53" s="271">
        <v>0</v>
      </c>
      <c r="AA53" s="271">
        <v>0</v>
      </c>
      <c r="AB53" s="271">
        <v>0</v>
      </c>
      <c r="AC53" s="271">
        <v>0</v>
      </c>
      <c r="AD53" s="271">
        <v>0</v>
      </c>
      <c r="AE53" s="271">
        <v>0</v>
      </c>
      <c r="AF53" s="271">
        <v>0</v>
      </c>
      <c r="AG53" s="271">
        <v>0</v>
      </c>
      <c r="AH53" s="271">
        <v>0</v>
      </c>
      <c r="AI53" s="271">
        <v>0</v>
      </c>
      <c r="AJ53" s="271">
        <v>0</v>
      </c>
      <c r="AK53" s="271">
        <v>0</v>
      </c>
      <c r="AL53" s="271">
        <v>0</v>
      </c>
      <c r="AM53" s="271">
        <v>0</v>
      </c>
      <c r="AN53" s="271">
        <v>0</v>
      </c>
      <c r="AO53" s="271">
        <v>0</v>
      </c>
      <c r="AP53" s="271">
        <v>0</v>
      </c>
      <c r="AQ53" s="271">
        <v>0</v>
      </c>
      <c r="AR53" s="271">
        <v>0</v>
      </c>
      <c r="AS53" s="271">
        <v>0</v>
      </c>
      <c r="AT53" s="271">
        <v>0</v>
      </c>
      <c r="AU53" s="271">
        <v>0</v>
      </c>
      <c r="AV53" s="271">
        <v>0</v>
      </c>
      <c r="AW53" s="271">
        <v>0</v>
      </c>
      <c r="AX53" s="271">
        <v>0</v>
      </c>
      <c r="AY53" s="271">
        <v>0</v>
      </c>
      <c r="AZ53" s="271">
        <v>0</v>
      </c>
      <c r="BA53" s="271">
        <v>0</v>
      </c>
      <c r="BB53" s="271">
        <v>0</v>
      </c>
      <c r="BC53" s="271">
        <v>0</v>
      </c>
      <c r="BD53" s="271">
        <v>0</v>
      </c>
      <c r="BE53" s="271">
        <v>0</v>
      </c>
      <c r="BF53" s="271">
        <v>0</v>
      </c>
      <c r="BG53" s="271">
        <v>0</v>
      </c>
      <c r="BH53" s="271">
        <v>0</v>
      </c>
      <c r="BI53" s="271">
        <v>1</v>
      </c>
      <c r="BJ53" s="271">
        <v>1</v>
      </c>
      <c r="BK53" s="271">
        <v>1</v>
      </c>
      <c r="BL53" s="271">
        <v>1</v>
      </c>
      <c r="BM53" s="271">
        <v>1</v>
      </c>
      <c r="BN53" s="271">
        <v>3</v>
      </c>
      <c r="BO53" s="160">
        <v>6</v>
      </c>
      <c r="BP53" s="160">
        <v>19</v>
      </c>
      <c r="BQ53" s="160">
        <v>26</v>
      </c>
      <c r="BR53" s="160">
        <v>28</v>
      </c>
      <c r="BS53" s="160">
        <v>28</v>
      </c>
      <c r="BT53" s="160">
        <v>30</v>
      </c>
      <c r="BU53" s="271">
        <v>36</v>
      </c>
      <c r="BV53" s="271">
        <v>45</v>
      </c>
      <c r="BW53" s="271">
        <v>51</v>
      </c>
      <c r="BX53" s="271">
        <v>68</v>
      </c>
      <c r="BY53" s="271">
        <v>94</v>
      </c>
      <c r="BZ53" s="271">
        <v>98</v>
      </c>
      <c r="CA53" s="271">
        <v>109</v>
      </c>
      <c r="CB53" s="271">
        <v>122</v>
      </c>
      <c r="CC53" s="272">
        <v>142</v>
      </c>
      <c r="CD53" s="323">
        <v>159</v>
      </c>
      <c r="CE53" s="320">
        <v>173</v>
      </c>
      <c r="CF53" s="320">
        <v>186</v>
      </c>
      <c r="CG53" s="320">
        <v>207</v>
      </c>
      <c r="CH53" s="320">
        <v>225</v>
      </c>
      <c r="CI53" s="320">
        <v>237</v>
      </c>
      <c r="CJ53" s="323"/>
      <c r="CK53" s="326"/>
      <c r="CL53" s="38"/>
      <c r="CM53" s="38"/>
      <c r="CN53" s="38"/>
      <c r="CO53" s="79"/>
      <c r="CP53" s="284"/>
      <c r="CQ53" s="280"/>
      <c r="CR53" s="280"/>
      <c r="CS53" s="280"/>
      <c r="CT53" s="285"/>
      <c r="CU53" s="83"/>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267" t="s">
        <v>36</v>
      </c>
    </row>
    <row r="54" spans="1:127" ht="18" customHeight="1" thickBot="1" x14ac:dyDescent="0.25">
      <c r="A54" s="554"/>
      <c r="B54" s="555"/>
      <c r="C54" s="555"/>
      <c r="D54" s="556"/>
      <c r="E54" s="312">
        <v>43914</v>
      </c>
      <c r="F54" s="399"/>
      <c r="G54" s="396"/>
      <c r="H54" s="404">
        <v>43952</v>
      </c>
      <c r="I54" s="412">
        <f t="shared" si="0"/>
        <v>43973</v>
      </c>
      <c r="J54" s="407" t="s">
        <v>54</v>
      </c>
      <c r="K54" s="271">
        <v>0</v>
      </c>
      <c r="L54" s="271">
        <v>0</v>
      </c>
      <c r="M54" s="271">
        <v>0</v>
      </c>
      <c r="N54" s="271">
        <v>0</v>
      </c>
      <c r="O54" s="271">
        <v>0</v>
      </c>
      <c r="P54" s="271">
        <v>0</v>
      </c>
      <c r="Q54" s="271">
        <v>0</v>
      </c>
      <c r="R54" s="271">
        <v>0</v>
      </c>
      <c r="S54" s="271">
        <v>0</v>
      </c>
      <c r="T54" s="271">
        <v>0</v>
      </c>
      <c r="U54" s="271">
        <v>0</v>
      </c>
      <c r="V54" s="271">
        <v>0</v>
      </c>
      <c r="W54" s="271">
        <v>0</v>
      </c>
      <c r="X54" s="271">
        <v>0</v>
      </c>
      <c r="Y54" s="271">
        <v>0</v>
      </c>
      <c r="Z54" s="271">
        <v>0</v>
      </c>
      <c r="AA54" s="271">
        <v>0</v>
      </c>
      <c r="AB54" s="271">
        <v>0</v>
      </c>
      <c r="AC54" s="271">
        <v>0</v>
      </c>
      <c r="AD54" s="271">
        <v>0</v>
      </c>
      <c r="AE54" s="271">
        <v>0</v>
      </c>
      <c r="AF54" s="271">
        <v>0</v>
      </c>
      <c r="AG54" s="271">
        <v>0</v>
      </c>
      <c r="AH54" s="271">
        <v>0</v>
      </c>
      <c r="AI54" s="271">
        <v>0</v>
      </c>
      <c r="AJ54" s="271">
        <v>0</v>
      </c>
      <c r="AK54" s="271">
        <v>0</v>
      </c>
      <c r="AL54" s="271">
        <v>0</v>
      </c>
      <c r="AM54" s="271">
        <v>0</v>
      </c>
      <c r="AN54" s="271">
        <v>0</v>
      </c>
      <c r="AO54" s="271">
        <v>0</v>
      </c>
      <c r="AP54" s="271">
        <v>0</v>
      </c>
      <c r="AQ54" s="271">
        <v>0</v>
      </c>
      <c r="AR54" s="271">
        <v>0</v>
      </c>
      <c r="AS54" s="271">
        <v>0</v>
      </c>
      <c r="AT54" s="271">
        <v>0</v>
      </c>
      <c r="AU54" s="271">
        <v>0</v>
      </c>
      <c r="AV54" s="271">
        <v>0</v>
      </c>
      <c r="AW54" s="271">
        <v>0</v>
      </c>
      <c r="AX54" s="271">
        <v>0</v>
      </c>
      <c r="AY54" s="271">
        <v>0</v>
      </c>
      <c r="AZ54" s="271">
        <v>0</v>
      </c>
      <c r="BA54" s="271">
        <v>0</v>
      </c>
      <c r="BB54" s="271">
        <v>0</v>
      </c>
      <c r="BC54" s="271">
        <v>0</v>
      </c>
      <c r="BD54" s="271">
        <v>0</v>
      </c>
      <c r="BE54" s="271">
        <v>0</v>
      </c>
      <c r="BF54" s="271">
        <v>0</v>
      </c>
      <c r="BG54" s="271">
        <v>0</v>
      </c>
      <c r="BH54" s="271">
        <v>0</v>
      </c>
      <c r="BI54" s="271">
        <v>1</v>
      </c>
      <c r="BJ54" s="271">
        <v>1</v>
      </c>
      <c r="BK54" s="271">
        <v>2</v>
      </c>
      <c r="BL54" s="271">
        <v>2</v>
      </c>
      <c r="BM54" s="271">
        <v>2</v>
      </c>
      <c r="BN54" s="271">
        <v>11</v>
      </c>
      <c r="BO54" s="271">
        <v>16</v>
      </c>
      <c r="BP54" s="271">
        <v>18</v>
      </c>
      <c r="BQ54" s="271">
        <v>21</v>
      </c>
      <c r="BR54" s="271">
        <v>23</v>
      </c>
      <c r="BS54" s="271">
        <v>26</v>
      </c>
      <c r="BT54" s="271">
        <v>26</v>
      </c>
      <c r="BU54" s="160">
        <v>29</v>
      </c>
      <c r="BV54" s="160">
        <v>44</v>
      </c>
      <c r="BW54" s="160">
        <v>53</v>
      </c>
      <c r="BX54" s="160">
        <v>70</v>
      </c>
      <c r="BY54" s="160">
        <v>82</v>
      </c>
      <c r="BZ54" s="271">
        <v>86</v>
      </c>
      <c r="CA54" s="271">
        <v>94</v>
      </c>
      <c r="CB54" s="271">
        <v>109</v>
      </c>
      <c r="CC54" s="272">
        <v>130</v>
      </c>
      <c r="CD54" s="323">
        <v>150</v>
      </c>
      <c r="CE54" s="320">
        <v>162</v>
      </c>
      <c r="CF54" s="320">
        <v>187</v>
      </c>
      <c r="CG54" s="320">
        <v>197</v>
      </c>
      <c r="CH54" s="332">
        <v>210</v>
      </c>
      <c r="CI54" s="320">
        <v>216</v>
      </c>
      <c r="CJ54" s="323"/>
      <c r="CK54" s="326"/>
      <c r="CL54" s="38"/>
      <c r="CM54" s="38"/>
      <c r="CN54" s="38"/>
      <c r="CO54" s="79"/>
      <c r="CP54" s="284"/>
      <c r="CQ54" s="280"/>
      <c r="CR54" s="280"/>
      <c r="CS54" s="280"/>
      <c r="CT54" s="285"/>
      <c r="CU54" s="83"/>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267" t="s">
        <v>54</v>
      </c>
    </row>
    <row r="55" spans="1:127" ht="18" customHeight="1" thickBot="1" x14ac:dyDescent="0.25">
      <c r="A55" s="557"/>
      <c r="B55" s="558"/>
      <c r="C55" s="558"/>
      <c r="D55" s="559"/>
      <c r="E55" s="314">
        <v>43912</v>
      </c>
      <c r="F55" s="401"/>
      <c r="G55" s="398"/>
      <c r="H55" s="405">
        <v>43950</v>
      </c>
      <c r="I55" s="413">
        <f t="shared" si="0"/>
        <v>43971</v>
      </c>
      <c r="J55" s="409" t="s">
        <v>45</v>
      </c>
      <c r="K55" s="63">
        <v>0</v>
      </c>
      <c r="L55" s="63">
        <v>0</v>
      </c>
      <c r="M55" s="63">
        <v>0</v>
      </c>
      <c r="N55" s="63">
        <v>0</v>
      </c>
      <c r="O55" s="63">
        <v>0</v>
      </c>
      <c r="P55" s="63">
        <v>0</v>
      </c>
      <c r="Q55" s="63">
        <v>0</v>
      </c>
      <c r="R55" s="63">
        <v>0</v>
      </c>
      <c r="S55" s="63">
        <v>0</v>
      </c>
      <c r="T55" s="63">
        <v>0</v>
      </c>
      <c r="U55" s="63">
        <v>0</v>
      </c>
      <c r="V55" s="63">
        <v>0</v>
      </c>
      <c r="W55" s="63">
        <v>0</v>
      </c>
      <c r="X55" s="63">
        <v>0</v>
      </c>
      <c r="Y55" s="63">
        <v>0</v>
      </c>
      <c r="Z55" s="63">
        <v>0</v>
      </c>
      <c r="AA55" s="63">
        <v>0</v>
      </c>
      <c r="AB55" s="63">
        <v>0</v>
      </c>
      <c r="AC55" s="63">
        <v>0</v>
      </c>
      <c r="AD55" s="63">
        <v>0</v>
      </c>
      <c r="AE55" s="63">
        <v>0</v>
      </c>
      <c r="AF55" s="63">
        <v>0</v>
      </c>
      <c r="AG55" s="63">
        <v>0</v>
      </c>
      <c r="AH55" s="63">
        <v>0</v>
      </c>
      <c r="AI55" s="63">
        <v>0</v>
      </c>
      <c r="AJ55" s="63">
        <v>0</v>
      </c>
      <c r="AK55" s="63">
        <v>0</v>
      </c>
      <c r="AL55" s="63">
        <v>0</v>
      </c>
      <c r="AM55" s="63">
        <v>0</v>
      </c>
      <c r="AN55" s="63">
        <v>0</v>
      </c>
      <c r="AO55" s="63">
        <v>0</v>
      </c>
      <c r="AP55" s="63">
        <v>0</v>
      </c>
      <c r="AQ55" s="63">
        <v>0</v>
      </c>
      <c r="AR55" s="63">
        <v>0</v>
      </c>
      <c r="AS55" s="63">
        <v>0</v>
      </c>
      <c r="AT55" s="63">
        <v>0</v>
      </c>
      <c r="AU55" s="63">
        <v>0</v>
      </c>
      <c r="AV55" s="63">
        <v>0</v>
      </c>
      <c r="AW55" s="63">
        <v>0</v>
      </c>
      <c r="AX55" s="63">
        <v>0</v>
      </c>
      <c r="AY55" s="63">
        <v>0</v>
      </c>
      <c r="AZ55" s="63">
        <v>0</v>
      </c>
      <c r="BA55" s="63">
        <v>0</v>
      </c>
      <c r="BB55" s="63">
        <v>0</v>
      </c>
      <c r="BC55" s="63">
        <v>0</v>
      </c>
      <c r="BD55" s="63">
        <v>0</v>
      </c>
      <c r="BE55" s="63">
        <v>0</v>
      </c>
      <c r="BF55" s="63">
        <v>0</v>
      </c>
      <c r="BG55" s="63">
        <v>0</v>
      </c>
      <c r="BH55" s="63">
        <v>8</v>
      </c>
      <c r="BI55" s="63">
        <v>7</v>
      </c>
      <c r="BJ55" s="63">
        <v>8</v>
      </c>
      <c r="BK55" s="63">
        <v>8</v>
      </c>
      <c r="BL55" s="63">
        <v>8</v>
      </c>
      <c r="BM55" s="63">
        <v>10</v>
      </c>
      <c r="BN55" s="63">
        <v>11</v>
      </c>
      <c r="BO55" s="63">
        <v>11</v>
      </c>
      <c r="BP55" s="63">
        <v>14</v>
      </c>
      <c r="BQ55" s="63">
        <v>14</v>
      </c>
      <c r="BR55" s="63">
        <v>14</v>
      </c>
      <c r="BS55" s="172">
        <v>21</v>
      </c>
      <c r="BT55" s="172">
        <v>28</v>
      </c>
      <c r="BU55" s="172">
        <v>30</v>
      </c>
      <c r="BV55" s="172">
        <v>41</v>
      </c>
      <c r="BW55" s="172">
        <v>46</v>
      </c>
      <c r="BX55" s="63">
        <v>58</v>
      </c>
      <c r="BY55" s="63">
        <v>68</v>
      </c>
      <c r="BZ55" s="63">
        <v>90</v>
      </c>
      <c r="CA55" s="63">
        <v>101</v>
      </c>
      <c r="CB55" s="63">
        <v>108</v>
      </c>
      <c r="CC55" s="146">
        <v>129</v>
      </c>
      <c r="CD55" s="332">
        <v>165</v>
      </c>
      <c r="CE55" s="332">
        <v>187</v>
      </c>
      <c r="CF55" s="332">
        <v>212</v>
      </c>
      <c r="CG55" s="272">
        <v>240</v>
      </c>
      <c r="CH55" s="352">
        <v>288</v>
      </c>
      <c r="CI55" s="332">
        <v>320</v>
      </c>
      <c r="CJ55" s="322"/>
      <c r="CK55" s="353"/>
      <c r="CL55" s="154"/>
      <c r="CM55" s="154"/>
      <c r="CN55" s="154"/>
      <c r="CO55" s="354"/>
      <c r="CP55" s="355"/>
      <c r="CQ55" s="356"/>
      <c r="CR55" s="356"/>
      <c r="CS55" s="356"/>
      <c r="CT55" s="357"/>
      <c r="CU55" s="157"/>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269" t="s">
        <v>45</v>
      </c>
    </row>
    <row r="56" spans="1:127" s="130" customFormat="1" ht="23.25" x14ac:dyDescent="0.3">
      <c r="A56" s="308"/>
      <c r="B56" s="290" t="s">
        <v>66</v>
      </c>
      <c r="C56" s="589" t="s">
        <v>204</v>
      </c>
      <c r="D56" s="589"/>
      <c r="E56" s="590"/>
      <c r="F56" s="590"/>
      <c r="G56" s="590"/>
      <c r="H56" s="589"/>
      <c r="I56" s="589"/>
      <c r="J56" s="334">
        <f>SUM(AW56:CC56)</f>
        <v>50</v>
      </c>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1">
        <v>1</v>
      </c>
      <c r="AX56" s="291">
        <v>1</v>
      </c>
      <c r="AY56" s="291"/>
      <c r="AZ56" s="291">
        <v>1</v>
      </c>
      <c r="BA56" s="291"/>
      <c r="BB56" s="291"/>
      <c r="BC56" s="291"/>
      <c r="BD56" s="291">
        <v>1</v>
      </c>
      <c r="BE56" s="291">
        <v>1</v>
      </c>
      <c r="BF56" s="291">
        <v>6</v>
      </c>
      <c r="BG56" s="294">
        <v>1</v>
      </c>
      <c r="BH56" s="294">
        <v>3</v>
      </c>
      <c r="BI56" s="294">
        <v>6</v>
      </c>
      <c r="BJ56" s="294">
        <v>3</v>
      </c>
      <c r="BK56" s="294">
        <v>1</v>
      </c>
      <c r="BL56" s="294">
        <v>7</v>
      </c>
      <c r="BM56" s="294">
        <v>4</v>
      </c>
      <c r="BN56" s="294"/>
      <c r="BO56" s="294">
        <v>7</v>
      </c>
      <c r="BP56" s="294">
        <v>1</v>
      </c>
      <c r="BQ56" s="294"/>
      <c r="BR56" s="294">
        <v>1</v>
      </c>
      <c r="BS56" s="294">
        <v>1</v>
      </c>
      <c r="BT56" s="294">
        <v>3</v>
      </c>
      <c r="BU56" s="294">
        <v>1</v>
      </c>
      <c r="BV56" s="294"/>
      <c r="BW56" s="295"/>
      <c r="BX56" s="295"/>
      <c r="BY56" s="295"/>
      <c r="BZ56" s="295"/>
      <c r="CA56" s="295"/>
      <c r="CB56" s="295"/>
      <c r="CC56" s="295"/>
      <c r="CD56" s="301" t="s">
        <v>66</v>
      </c>
      <c r="CE56" s="358"/>
      <c r="CF56" s="358"/>
      <c r="CG56" s="358"/>
      <c r="CH56" s="358"/>
      <c r="CI56" s="358"/>
      <c r="CJ56" s="358"/>
      <c r="CK56" s="358"/>
      <c r="CL56" s="358"/>
      <c r="CM56" s="358"/>
      <c r="CN56" s="358"/>
      <c r="CO56" s="358"/>
      <c r="CP56" s="358"/>
      <c r="CQ56" s="358"/>
      <c r="CR56" s="358"/>
      <c r="CS56" s="358"/>
      <c r="CT56" s="358"/>
      <c r="CU56" s="358"/>
      <c r="CV56" s="358"/>
      <c r="CW56" s="358"/>
      <c r="CX56" s="358"/>
      <c r="CY56" s="359"/>
      <c r="CZ56" s="359"/>
      <c r="DA56" s="359"/>
      <c r="DB56" s="359"/>
      <c r="DC56" s="359"/>
      <c r="DD56" s="359"/>
      <c r="DE56" s="359"/>
      <c r="DF56" s="359"/>
      <c r="DG56" s="359"/>
      <c r="DH56" s="359"/>
      <c r="DI56" s="359"/>
      <c r="DJ56" s="359"/>
      <c r="DK56" s="359"/>
      <c r="DL56" s="359"/>
      <c r="DM56" s="359"/>
      <c r="DN56" s="359"/>
      <c r="DO56" s="359"/>
      <c r="DP56" s="359"/>
      <c r="DQ56" s="359"/>
      <c r="DR56" s="359"/>
      <c r="DS56" s="359"/>
      <c r="DT56" s="359"/>
      <c r="DU56" s="359"/>
      <c r="DV56" s="360"/>
      <c r="DW56" s="301" t="s">
        <v>66</v>
      </c>
    </row>
    <row r="57" spans="1:127" s="16" customFormat="1" ht="23.25" x14ac:dyDescent="0.35">
      <c r="A57" s="308"/>
      <c r="B57" s="274" t="s">
        <v>67</v>
      </c>
      <c r="C57" s="592" t="s">
        <v>85</v>
      </c>
      <c r="D57" s="592"/>
      <c r="E57" s="592"/>
      <c r="F57" s="592"/>
      <c r="G57" s="592"/>
      <c r="H57" s="592"/>
      <c r="I57" s="592"/>
      <c r="J57" s="335">
        <f>SUM(AW57:CC57,CD57:DV57)</f>
        <v>48</v>
      </c>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295"/>
      <c r="BH57" s="296">
        <v>2</v>
      </c>
      <c r="BI57" s="296"/>
      <c r="BJ57" s="296"/>
      <c r="BK57" s="296"/>
      <c r="BL57" s="296"/>
      <c r="BM57" s="296"/>
      <c r="BN57" s="296">
        <v>1</v>
      </c>
      <c r="BO57" s="296">
        <v>4</v>
      </c>
      <c r="BP57" s="296">
        <v>4</v>
      </c>
      <c r="BQ57" s="296">
        <v>2</v>
      </c>
      <c r="BR57" s="296">
        <v>3</v>
      </c>
      <c r="BS57" s="296">
        <v>1</v>
      </c>
      <c r="BT57" s="296">
        <v>4</v>
      </c>
      <c r="BU57" s="296">
        <v>6</v>
      </c>
      <c r="BV57" s="296">
        <v>3</v>
      </c>
      <c r="BW57" s="296">
        <v>1</v>
      </c>
      <c r="BX57" s="296">
        <v>2</v>
      </c>
      <c r="BY57" s="296">
        <v>2</v>
      </c>
      <c r="BZ57" s="296">
        <v>2</v>
      </c>
      <c r="CA57" s="296">
        <v>3</v>
      </c>
      <c r="CB57" s="296">
        <v>2</v>
      </c>
      <c r="CC57" s="296">
        <v>2</v>
      </c>
      <c r="CD57" s="302" t="s">
        <v>67</v>
      </c>
      <c r="CE57" s="344">
        <v>1</v>
      </c>
      <c r="CF57" s="344">
        <v>1</v>
      </c>
      <c r="CG57" s="344">
        <v>1</v>
      </c>
      <c r="CH57" s="344">
        <v>1</v>
      </c>
      <c r="CI57" s="344"/>
      <c r="CJ57" s="344"/>
      <c r="CK57" s="344"/>
      <c r="CL57" s="344"/>
      <c r="CM57" s="344"/>
      <c r="CN57" s="344"/>
      <c r="CO57" s="344"/>
      <c r="CP57" s="344"/>
      <c r="CQ57" s="344"/>
      <c r="CR57" s="344"/>
      <c r="CS57" s="344"/>
      <c r="CT57" s="344"/>
      <c r="CU57" s="344"/>
      <c r="CV57" s="344"/>
      <c r="CW57" s="344"/>
      <c r="CX57" s="344"/>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61"/>
      <c r="DW57" s="302" t="s">
        <v>67</v>
      </c>
    </row>
    <row r="58" spans="1:127" s="15" customFormat="1" ht="23.25" x14ac:dyDescent="0.35">
      <c r="A58" s="308"/>
      <c r="B58" s="275" t="s">
        <v>68</v>
      </c>
      <c r="C58" s="591" t="s">
        <v>86</v>
      </c>
      <c r="D58" s="591"/>
      <c r="E58" s="591"/>
      <c r="F58" s="591"/>
      <c r="G58" s="591"/>
      <c r="H58" s="591"/>
      <c r="I58" s="591"/>
      <c r="J58" s="336">
        <f>SUM(AW58:CC58,CD58:DV58)</f>
        <v>27</v>
      </c>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97"/>
      <c r="AX58" s="271"/>
      <c r="AY58" s="271"/>
      <c r="AZ58" s="271"/>
      <c r="BA58" s="271"/>
      <c r="BB58" s="271"/>
      <c r="BC58" s="271"/>
      <c r="BD58" s="271"/>
      <c r="BE58" s="271"/>
      <c r="BF58" s="297"/>
      <c r="BG58" s="295"/>
      <c r="BH58" s="295"/>
      <c r="BI58" s="295"/>
      <c r="BJ58" s="295"/>
      <c r="BK58" s="295"/>
      <c r="BL58" s="295"/>
      <c r="BM58" s="295"/>
      <c r="BN58" s="295"/>
      <c r="BO58" s="298">
        <v>1</v>
      </c>
      <c r="BP58" s="298"/>
      <c r="BQ58" s="298"/>
      <c r="BR58" s="298"/>
      <c r="BS58" s="298"/>
      <c r="BT58" s="298">
        <v>1</v>
      </c>
      <c r="BU58" s="298"/>
      <c r="BV58" s="298">
        <v>1</v>
      </c>
      <c r="BW58" s="298">
        <v>4</v>
      </c>
      <c r="BX58" s="298">
        <v>2</v>
      </c>
      <c r="BY58" s="298">
        <v>1</v>
      </c>
      <c r="BZ58" s="298"/>
      <c r="CA58" s="298">
        <v>2</v>
      </c>
      <c r="CB58" s="298">
        <v>1</v>
      </c>
      <c r="CC58" s="298">
        <v>4</v>
      </c>
      <c r="CD58" s="303" t="s">
        <v>68</v>
      </c>
      <c r="CE58" s="346">
        <v>2</v>
      </c>
      <c r="CF58" s="346">
        <v>2</v>
      </c>
      <c r="CG58" s="346">
        <v>2</v>
      </c>
      <c r="CH58" s="346">
        <v>2</v>
      </c>
      <c r="CI58" s="346">
        <v>1</v>
      </c>
      <c r="CJ58" s="346">
        <v>1</v>
      </c>
      <c r="CK58" s="346"/>
      <c r="CL58" s="346"/>
      <c r="CM58" s="346"/>
      <c r="CN58" s="346"/>
      <c r="CO58" s="346"/>
      <c r="CP58" s="346"/>
      <c r="CQ58" s="346"/>
      <c r="CR58" s="346"/>
      <c r="CS58" s="346"/>
      <c r="CT58" s="346"/>
      <c r="CU58" s="346"/>
      <c r="CV58" s="346"/>
      <c r="CW58" s="346"/>
      <c r="CX58" s="346"/>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62"/>
      <c r="DW58" s="303" t="s">
        <v>68</v>
      </c>
    </row>
    <row r="59" spans="1:127" ht="23.25" x14ac:dyDescent="0.35">
      <c r="A59" s="308"/>
      <c r="B59" s="276" t="s">
        <v>70</v>
      </c>
      <c r="C59" s="588" t="s">
        <v>88</v>
      </c>
      <c r="D59" s="588"/>
      <c r="E59" s="588"/>
      <c r="F59" s="588"/>
      <c r="G59" s="588"/>
      <c r="H59" s="588"/>
      <c r="I59" s="588"/>
      <c r="J59" s="337">
        <f>SUM(AW59:CC59,CD59:DV59)</f>
        <v>2</v>
      </c>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271"/>
      <c r="AX59" s="271"/>
      <c r="AY59" s="271"/>
      <c r="AZ59" s="271"/>
      <c r="BA59" s="271"/>
      <c r="BB59" s="271"/>
      <c r="BC59" s="271"/>
      <c r="BD59" s="271"/>
      <c r="BE59" s="271"/>
      <c r="BF59" s="271"/>
      <c r="BG59" s="295"/>
      <c r="BH59" s="295"/>
      <c r="BI59" s="295"/>
      <c r="BJ59" s="295"/>
      <c r="BK59" s="295"/>
      <c r="BL59" s="295"/>
      <c r="BM59" s="295"/>
      <c r="BN59" s="295"/>
      <c r="BO59" s="295"/>
      <c r="BP59" s="295"/>
      <c r="BQ59" s="295"/>
      <c r="BR59" s="295"/>
      <c r="BS59" s="295"/>
      <c r="BT59" s="295"/>
      <c r="BU59" s="299"/>
      <c r="BV59" s="299">
        <v>1</v>
      </c>
      <c r="BW59" s="299"/>
      <c r="BX59" s="299"/>
      <c r="BY59" s="299"/>
      <c r="BZ59" s="299"/>
      <c r="CA59" s="299"/>
      <c r="CB59" s="299"/>
      <c r="CC59" s="299"/>
      <c r="CD59" s="304" t="s">
        <v>70</v>
      </c>
      <c r="CE59" s="348">
        <v>1</v>
      </c>
      <c r="CF59" s="348"/>
      <c r="CG59" s="348"/>
      <c r="CH59" s="348"/>
      <c r="CI59" s="348"/>
      <c r="CJ59" s="348"/>
      <c r="CK59" s="348"/>
      <c r="CL59" s="348"/>
      <c r="CM59" s="348"/>
      <c r="CN59" s="348"/>
      <c r="CO59" s="348"/>
      <c r="CP59" s="348"/>
      <c r="CQ59" s="348"/>
      <c r="CR59" s="348"/>
      <c r="CS59" s="348"/>
      <c r="CT59" s="348"/>
      <c r="CU59" s="348"/>
      <c r="CV59" s="348"/>
      <c r="CW59" s="348"/>
      <c r="CX59" s="348"/>
      <c r="CY59" s="347"/>
      <c r="CZ59" s="347"/>
      <c r="DA59" s="347"/>
      <c r="DB59" s="347"/>
      <c r="DC59" s="347"/>
      <c r="DD59" s="347"/>
      <c r="DE59" s="347"/>
      <c r="DF59" s="347"/>
      <c r="DG59" s="347"/>
      <c r="DH59" s="347"/>
      <c r="DI59" s="347"/>
      <c r="DJ59" s="347"/>
      <c r="DK59" s="347"/>
      <c r="DL59" s="347"/>
      <c r="DM59" s="347"/>
      <c r="DN59" s="347"/>
      <c r="DO59" s="347"/>
      <c r="DP59" s="347"/>
      <c r="DQ59" s="347"/>
      <c r="DR59" s="347"/>
      <c r="DS59" s="347"/>
      <c r="DT59" s="347"/>
      <c r="DU59" s="347"/>
      <c r="DV59" s="363"/>
      <c r="DW59" s="304" t="s">
        <v>70</v>
      </c>
    </row>
    <row r="60" spans="1:127" ht="23.25" x14ac:dyDescent="0.35">
      <c r="A60" s="308"/>
      <c r="B60" s="277" t="s">
        <v>69</v>
      </c>
      <c r="C60" s="587" t="s">
        <v>87</v>
      </c>
      <c r="D60" s="587"/>
      <c r="E60" s="587"/>
      <c r="F60" s="587"/>
      <c r="G60" s="587"/>
      <c r="H60" s="587"/>
      <c r="I60" s="587"/>
      <c r="J60" s="338" t="s">
        <v>69</v>
      </c>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271"/>
      <c r="AX60" s="271"/>
      <c r="AY60" s="271"/>
      <c r="AZ60" s="271"/>
      <c r="BA60" s="271"/>
      <c r="BB60" s="271"/>
      <c r="BC60" s="271"/>
      <c r="BD60" s="271"/>
      <c r="BE60" s="271"/>
      <c r="BF60" s="271"/>
      <c r="BG60" s="295"/>
      <c r="BH60" s="295"/>
      <c r="BI60" s="295"/>
      <c r="BJ60" s="295"/>
      <c r="BK60" s="295"/>
      <c r="BL60" s="295"/>
      <c r="BM60" s="295"/>
      <c r="BN60" s="295"/>
      <c r="BO60" s="295"/>
      <c r="BP60" s="295"/>
      <c r="BQ60" s="295"/>
      <c r="BR60" s="295"/>
      <c r="BS60" s="295"/>
      <c r="BT60" s="295"/>
      <c r="BU60" s="295"/>
      <c r="BV60" s="295"/>
      <c r="BW60" s="295"/>
      <c r="BX60" s="295"/>
      <c r="BY60" s="295"/>
      <c r="BZ60" s="295"/>
      <c r="CA60" s="295"/>
      <c r="CB60" s="295"/>
      <c r="CC60" s="295"/>
      <c r="CD60" s="305" t="s">
        <v>69</v>
      </c>
      <c r="CE60" s="342"/>
      <c r="CF60" s="342"/>
      <c r="CG60" s="342"/>
      <c r="CH60" s="342"/>
      <c r="CI60" s="342"/>
      <c r="CJ60" s="342"/>
      <c r="CK60" s="342"/>
      <c r="CL60" s="342"/>
      <c r="CM60" s="342"/>
      <c r="CN60" s="342"/>
      <c r="CO60" s="342"/>
      <c r="CP60" s="342"/>
      <c r="CQ60" s="342"/>
      <c r="CR60" s="342"/>
      <c r="CS60" s="342"/>
      <c r="CT60" s="342"/>
      <c r="CU60" s="342"/>
      <c r="CV60" s="342"/>
      <c r="CW60" s="342"/>
      <c r="CX60" s="342"/>
      <c r="CY60" s="349"/>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64"/>
      <c r="DW60" s="305" t="s">
        <v>69</v>
      </c>
    </row>
    <row r="61" spans="1:127" ht="23.25" x14ac:dyDescent="0.2">
      <c r="A61" s="308"/>
      <c r="B61" s="278" t="s">
        <v>72</v>
      </c>
      <c r="C61" s="586" t="s">
        <v>78</v>
      </c>
      <c r="D61" s="586"/>
      <c r="E61" s="586"/>
      <c r="F61" s="586"/>
      <c r="G61" s="586"/>
      <c r="H61" s="586"/>
      <c r="I61" s="586"/>
      <c r="J61" s="339" t="s">
        <v>72</v>
      </c>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271"/>
      <c r="AX61" s="271"/>
      <c r="AY61" s="271"/>
      <c r="AZ61" s="271"/>
      <c r="BA61" s="271"/>
      <c r="BB61" s="271"/>
      <c r="BC61" s="271"/>
      <c r="BD61" s="271"/>
      <c r="BE61" s="271"/>
      <c r="BF61" s="271"/>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5"/>
      <c r="CD61" s="306" t="s">
        <v>72</v>
      </c>
      <c r="CE61" s="348"/>
      <c r="CF61" s="348"/>
      <c r="CG61" s="348"/>
      <c r="CH61" s="348"/>
      <c r="CI61" s="348"/>
      <c r="CJ61" s="348"/>
      <c r="CK61" s="348"/>
      <c r="CL61" s="348"/>
      <c r="CM61" s="348"/>
      <c r="CN61" s="348"/>
      <c r="CO61" s="348"/>
      <c r="CP61" s="348"/>
      <c r="CQ61" s="348"/>
      <c r="CR61" s="348"/>
      <c r="CS61" s="348"/>
      <c r="CT61" s="348"/>
      <c r="CU61" s="348"/>
      <c r="CV61" s="348"/>
      <c r="CW61" s="348"/>
      <c r="CX61" s="348"/>
      <c r="CY61" s="348"/>
      <c r="CZ61" s="348"/>
      <c r="DA61" s="349"/>
      <c r="DB61" s="349"/>
      <c r="DC61" s="349"/>
      <c r="DD61" s="349"/>
      <c r="DE61" s="349"/>
      <c r="DF61" s="349"/>
      <c r="DG61" s="349"/>
      <c r="DH61" s="349"/>
      <c r="DI61" s="349"/>
      <c r="DJ61" s="349"/>
      <c r="DK61" s="349"/>
      <c r="DL61" s="349"/>
      <c r="DM61" s="349"/>
      <c r="DN61" s="349"/>
      <c r="DO61" s="349"/>
      <c r="DP61" s="349"/>
      <c r="DQ61" s="349"/>
      <c r="DR61" s="349"/>
      <c r="DS61" s="349"/>
      <c r="DT61" s="349"/>
      <c r="DU61" s="349"/>
      <c r="DV61" s="364"/>
      <c r="DW61" s="306" t="s">
        <v>72</v>
      </c>
    </row>
    <row r="62" spans="1:127" ht="27" thickBot="1" x14ac:dyDescent="0.25">
      <c r="A62" s="309"/>
      <c r="B62" s="279" t="s">
        <v>71</v>
      </c>
      <c r="C62" s="572" t="s">
        <v>89</v>
      </c>
      <c r="D62" s="572"/>
      <c r="E62" s="572"/>
      <c r="F62" s="572"/>
      <c r="G62" s="572"/>
      <c r="H62" s="572"/>
      <c r="I62" s="572"/>
      <c r="J62" s="340" t="s">
        <v>71</v>
      </c>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307" t="s">
        <v>71</v>
      </c>
      <c r="CE62" s="351"/>
      <c r="CF62" s="351"/>
      <c r="CG62" s="351"/>
      <c r="CH62" s="351"/>
      <c r="CI62" s="351"/>
      <c r="CJ62" s="351"/>
      <c r="CK62" s="351"/>
      <c r="CL62" s="351"/>
      <c r="CM62" s="351"/>
      <c r="CN62" s="351"/>
      <c r="CO62" s="351"/>
      <c r="CP62" s="351"/>
      <c r="CQ62" s="351"/>
      <c r="CR62" s="351"/>
      <c r="CS62" s="351"/>
      <c r="CT62" s="351"/>
      <c r="CU62" s="351"/>
      <c r="CV62" s="351"/>
      <c r="CW62" s="351"/>
      <c r="CX62" s="351"/>
      <c r="CY62" s="350"/>
      <c r="CZ62" s="350"/>
      <c r="DA62" s="350"/>
      <c r="DB62" s="350"/>
      <c r="DC62" s="350"/>
      <c r="DD62" s="350"/>
      <c r="DE62" s="350"/>
      <c r="DF62" s="350"/>
      <c r="DG62" s="350"/>
      <c r="DH62" s="350"/>
      <c r="DI62" s="350"/>
      <c r="DJ62" s="350"/>
      <c r="DK62" s="350"/>
      <c r="DL62" s="350"/>
      <c r="DM62" s="350"/>
      <c r="DN62" s="350"/>
      <c r="DO62" s="350"/>
      <c r="DP62" s="350"/>
      <c r="DQ62" s="350"/>
      <c r="DR62" s="350"/>
      <c r="DS62" s="350"/>
      <c r="DT62" s="350"/>
      <c r="DU62" s="350"/>
      <c r="DV62" s="365"/>
      <c r="DW62" s="307" t="s">
        <v>71</v>
      </c>
    </row>
    <row r="63" spans="1:127" ht="23.25" x14ac:dyDescent="0.2">
      <c r="B63" s="41"/>
      <c r="D63" s="41"/>
      <c r="E63" s="14"/>
      <c r="F63" s="15"/>
      <c r="G63" s="30"/>
      <c r="H63" s="36"/>
      <c r="I63" s="30"/>
      <c r="J63" s="41"/>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41"/>
    </row>
    <row r="64" spans="1:127" x14ac:dyDescent="0.2">
      <c r="B64"/>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row>
    <row r="65" spans="49:126" x14ac:dyDescent="0.2">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row>
    <row r="66" spans="49:126" x14ac:dyDescent="0.2">
      <c r="AW66" s="15"/>
      <c r="AX66" s="15"/>
      <c r="AY66" s="15"/>
      <c r="AZ66" s="15"/>
      <c r="BA66" s="15"/>
      <c r="BB66" s="15"/>
      <c r="BC66" s="15"/>
      <c r="BD66" s="15"/>
      <c r="BE66" s="15"/>
      <c r="BF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row>
    <row r="67" spans="49:126" x14ac:dyDescent="0.2">
      <c r="AW67" s="15"/>
      <c r="AX67" s="15"/>
      <c r="AY67" s="15"/>
      <c r="AZ67" s="15"/>
      <c r="BA67" s="15"/>
      <c r="BB67" s="15"/>
      <c r="BC67" s="15"/>
      <c r="BD67" s="15"/>
      <c r="BE67" s="15"/>
      <c r="BF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row>
  </sheetData>
  <sheetProtection algorithmName="SHA-512" hashValue="lfrTxB8X6lmTL0ypwAhHOqZYl+N16Zp7ARTaAvpYSkcYgktGfTQAJy0FCe+dn4TRzg2QzOgPMz4z1MkNlK/qjQ==" saltValue="A6caPSkEYp7oXm1UYpB+uA==" spinCount="100000" sheet="1" objects="1" scenarios="1" selectLockedCells="1" sort="0" autoFilter="0" pivotTables="0" selectUnlockedCells="1"/>
  <autoFilter ref="B3:DY3" xr:uid="{8C8C2A2C-EBF0-4252-A604-EF9F75209884}"/>
  <mergeCells count="19">
    <mergeCell ref="CJ1:DF2"/>
    <mergeCell ref="C62:I62"/>
    <mergeCell ref="J1:J2"/>
    <mergeCell ref="DW1:DW2"/>
    <mergeCell ref="B4:D11"/>
    <mergeCell ref="C61:I61"/>
    <mergeCell ref="C60:I60"/>
    <mergeCell ref="C59:I59"/>
    <mergeCell ref="C56:I56"/>
    <mergeCell ref="C58:I58"/>
    <mergeCell ref="C57:I57"/>
    <mergeCell ref="E1:I2"/>
    <mergeCell ref="B1:D2"/>
    <mergeCell ref="BG1:CI2"/>
    <mergeCell ref="A1:A3"/>
    <mergeCell ref="A4:A11"/>
    <mergeCell ref="A16:D52"/>
    <mergeCell ref="A53:D55"/>
    <mergeCell ref="A12:D15"/>
  </mergeCells>
  <hyperlinks>
    <hyperlink ref="A53" r:id="rId1" xr:uid="{42C3812A-9A13-4FBD-9886-9802024CF436}"/>
  </hyperlinks>
  <pageMargins left="0.7" right="0.7" top="0.75" bottom="0.75" header="0.3" footer="0.3"/>
  <pageSetup scale="54" orientation="landscape" r:id="rId2"/>
  <rowBreaks count="1" manualBreakCount="1">
    <brk id="57" max="16383" man="1"/>
  </rowBreaks>
  <colBreaks count="3" manualBreakCount="3">
    <brk id="64" max="1048575" man="1"/>
    <brk id="81" max="1048575" man="1"/>
    <brk id="127" max="1048575" man="1"/>
  </col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36541-67FD-4B4E-80F0-1868E2F0F92C}">
  <sheetPr>
    <tabColor theme="8" tint="0.39997558519241921"/>
  </sheetPr>
  <dimension ref="A1:CX99"/>
  <sheetViews>
    <sheetView zoomScale="74" zoomScaleNormal="67" workbookViewId="0">
      <selection activeCell="T51" sqref="T51"/>
    </sheetView>
  </sheetViews>
  <sheetFormatPr defaultRowHeight="14.25" x14ac:dyDescent="0.2"/>
  <cols>
    <col min="1" max="1" width="26.42578125" style="319" bestFit="1" customWidth="1"/>
    <col min="2" max="3" width="12.42578125" style="319" bestFit="1" customWidth="1"/>
    <col min="4" max="4" width="12.140625" style="319" bestFit="1" customWidth="1"/>
    <col min="5" max="14" width="12.42578125" style="319" bestFit="1" customWidth="1"/>
    <col min="15" max="18" width="12.140625" style="319" bestFit="1" customWidth="1"/>
    <col min="19" max="23" width="12.42578125" style="319" bestFit="1" customWidth="1"/>
    <col min="24" max="26" width="12.140625" style="319" bestFit="1" customWidth="1"/>
    <col min="27" max="27" width="12.42578125" style="319" bestFit="1" customWidth="1"/>
    <col min="28" max="28" width="12.140625" style="319" bestFit="1" customWidth="1"/>
    <col min="29" max="33" width="12.42578125" style="319" bestFit="1" customWidth="1"/>
    <col min="34" max="34" width="12.140625" style="319" bestFit="1" customWidth="1"/>
    <col min="35" max="37" width="12.140625" style="431" bestFit="1" customWidth="1"/>
    <col min="38" max="40" width="12.42578125" style="431" bestFit="1" customWidth="1"/>
    <col min="41" max="41" width="12.140625" style="431" bestFit="1" customWidth="1"/>
    <col min="42" max="42" width="11.7109375" style="431" bestFit="1" customWidth="1"/>
    <col min="43" max="48" width="9.28515625" style="431" bestFit="1" customWidth="1"/>
    <col min="49" max="54" width="9.28515625" style="319" bestFit="1" customWidth="1"/>
    <col min="55" max="16384" width="9.140625" style="319"/>
  </cols>
  <sheetData>
    <row r="1" spans="1:102" s="414" customFormat="1" x14ac:dyDescent="0.2">
      <c r="A1" s="419" t="s">
        <v>110</v>
      </c>
      <c r="B1" s="420">
        <v>43890</v>
      </c>
      <c r="C1" s="420">
        <v>43891</v>
      </c>
      <c r="D1" s="420">
        <v>43892</v>
      </c>
      <c r="E1" s="420">
        <v>43893</v>
      </c>
      <c r="F1" s="420">
        <v>43894</v>
      </c>
      <c r="G1" s="420">
        <v>43895</v>
      </c>
      <c r="H1" s="420">
        <v>43896</v>
      </c>
      <c r="I1" s="420">
        <v>43897</v>
      </c>
      <c r="J1" s="420">
        <v>43898</v>
      </c>
      <c r="K1" s="420">
        <v>43899</v>
      </c>
      <c r="L1" s="420">
        <v>43900</v>
      </c>
      <c r="M1" s="420">
        <v>43901</v>
      </c>
      <c r="N1" s="420">
        <v>43902</v>
      </c>
      <c r="O1" s="420">
        <v>43903</v>
      </c>
      <c r="P1" s="420">
        <v>43904</v>
      </c>
      <c r="Q1" s="420">
        <v>43905</v>
      </c>
      <c r="R1" s="420">
        <v>43906</v>
      </c>
      <c r="S1" s="420">
        <v>43907</v>
      </c>
      <c r="T1" s="420">
        <v>43908</v>
      </c>
      <c r="U1" s="420">
        <v>43909</v>
      </c>
      <c r="V1" s="420">
        <v>43910</v>
      </c>
      <c r="W1" s="420">
        <v>43911</v>
      </c>
      <c r="X1" s="420">
        <v>43912</v>
      </c>
      <c r="Y1" s="420">
        <v>43913</v>
      </c>
      <c r="Z1" s="420">
        <v>43914</v>
      </c>
      <c r="AA1" s="420">
        <v>43915</v>
      </c>
      <c r="AB1" s="420">
        <v>43916</v>
      </c>
      <c r="AC1" s="420">
        <v>43917</v>
      </c>
      <c r="AD1" s="420">
        <v>43918</v>
      </c>
      <c r="AE1" s="420">
        <v>43919</v>
      </c>
      <c r="AF1" s="420">
        <v>43920</v>
      </c>
      <c r="AG1" s="420">
        <v>43921</v>
      </c>
      <c r="AH1" s="420">
        <v>43922</v>
      </c>
      <c r="AI1" s="420">
        <v>43923</v>
      </c>
      <c r="AJ1" s="420">
        <v>43924</v>
      </c>
      <c r="AK1" s="420">
        <v>43925</v>
      </c>
      <c r="AL1" s="420">
        <v>43926</v>
      </c>
      <c r="AM1" s="420">
        <v>43927</v>
      </c>
      <c r="AN1" s="420">
        <v>43928</v>
      </c>
      <c r="AO1" s="420">
        <v>43929</v>
      </c>
      <c r="AP1" s="421"/>
      <c r="AQ1" s="421"/>
      <c r="AR1" s="421"/>
      <c r="AS1" s="421"/>
      <c r="AT1" s="421"/>
      <c r="AU1" s="421"/>
      <c r="AV1" s="421"/>
    </row>
    <row r="2" spans="1:102" s="414" customFormat="1" x14ac:dyDescent="0.2">
      <c r="A2" s="421" t="s">
        <v>263</v>
      </c>
      <c r="B2" s="419">
        <v>6</v>
      </c>
      <c r="C2" s="419">
        <v>3</v>
      </c>
      <c r="D2" s="419">
        <v>20</v>
      </c>
      <c r="E2" s="419">
        <v>14</v>
      </c>
      <c r="F2" s="419">
        <v>22</v>
      </c>
      <c r="G2" s="419">
        <v>34</v>
      </c>
      <c r="H2" s="419">
        <v>74</v>
      </c>
      <c r="I2" s="419">
        <v>105</v>
      </c>
      <c r="J2" s="419">
        <v>95</v>
      </c>
      <c r="K2" s="419">
        <v>121</v>
      </c>
      <c r="L2" s="419">
        <v>200</v>
      </c>
      <c r="M2" s="419">
        <v>271</v>
      </c>
      <c r="N2" s="419">
        <v>287</v>
      </c>
      <c r="O2" s="419">
        <v>351</v>
      </c>
      <c r="P2" s="419">
        <v>511</v>
      </c>
      <c r="Q2" s="419">
        <v>777</v>
      </c>
      <c r="R2" s="419">
        <v>823</v>
      </c>
      <c r="S2" s="419">
        <v>887</v>
      </c>
      <c r="T2" s="419">
        <v>1766</v>
      </c>
      <c r="U2" s="419">
        <v>2988</v>
      </c>
      <c r="V2" s="419">
        <v>4835</v>
      </c>
      <c r="W2" s="419">
        <v>5374</v>
      </c>
      <c r="X2" s="419">
        <v>7123</v>
      </c>
      <c r="Y2" s="419">
        <v>8459</v>
      </c>
      <c r="Z2" s="419">
        <v>11236</v>
      </c>
      <c r="AA2" s="419">
        <v>8789</v>
      </c>
      <c r="AB2" s="419">
        <v>13963</v>
      </c>
      <c r="AC2" s="419">
        <v>16797</v>
      </c>
      <c r="AD2" s="419">
        <v>18695</v>
      </c>
      <c r="AE2" s="419">
        <v>19979</v>
      </c>
      <c r="AF2" s="419">
        <v>18360</v>
      </c>
      <c r="AG2" s="419">
        <v>21595</v>
      </c>
      <c r="AH2" s="419">
        <v>24998</v>
      </c>
      <c r="AI2" s="419">
        <v>27103</v>
      </c>
      <c r="AJ2" s="419">
        <v>28819</v>
      </c>
      <c r="AK2" s="419">
        <v>32425</v>
      </c>
      <c r="AL2" s="419">
        <v>34272</v>
      </c>
      <c r="AM2" s="419">
        <v>25398</v>
      </c>
      <c r="AN2" s="419">
        <v>30561</v>
      </c>
      <c r="AO2" s="419">
        <v>30613</v>
      </c>
      <c r="AP2" s="421"/>
      <c r="AQ2" s="421"/>
      <c r="AR2" s="421"/>
      <c r="AS2" s="421"/>
      <c r="AT2" s="421"/>
      <c r="AU2" s="421"/>
      <c r="AV2" s="421"/>
    </row>
    <row r="3" spans="1:102" s="414" customFormat="1" x14ac:dyDescent="0.2">
      <c r="A3" s="421" t="s">
        <v>262</v>
      </c>
      <c r="B3" s="419">
        <v>66</v>
      </c>
      <c r="C3" s="419">
        <v>69</v>
      </c>
      <c r="D3" s="419">
        <v>89</v>
      </c>
      <c r="E3" s="419">
        <v>103</v>
      </c>
      <c r="F3" s="419">
        <v>125</v>
      </c>
      <c r="G3" s="419">
        <v>159</v>
      </c>
      <c r="H3" s="419">
        <v>233</v>
      </c>
      <c r="I3" s="419">
        <v>338</v>
      </c>
      <c r="J3" s="419">
        <v>433</v>
      </c>
      <c r="K3" s="419">
        <v>554</v>
      </c>
      <c r="L3" s="419">
        <v>754</v>
      </c>
      <c r="M3" s="419">
        <v>1025</v>
      </c>
      <c r="N3" s="419">
        <v>1312</v>
      </c>
      <c r="O3" s="419">
        <v>1663</v>
      </c>
      <c r="P3" s="419">
        <v>2174</v>
      </c>
      <c r="Q3" s="419">
        <v>2951</v>
      </c>
      <c r="R3" s="419">
        <v>3774</v>
      </c>
      <c r="S3" s="419">
        <v>4661</v>
      </c>
      <c r="T3" s="419">
        <v>6427</v>
      </c>
      <c r="U3" s="419">
        <v>9415</v>
      </c>
      <c r="V3" s="419">
        <v>14250</v>
      </c>
      <c r="W3" s="419">
        <v>19624</v>
      </c>
      <c r="X3" s="419">
        <v>26747</v>
      </c>
      <c r="Y3" s="419">
        <v>35206</v>
      </c>
      <c r="Z3" s="419">
        <v>46442</v>
      </c>
      <c r="AA3" s="419">
        <v>55231</v>
      </c>
      <c r="AB3" s="419">
        <v>69194</v>
      </c>
      <c r="AC3" s="419">
        <v>85991</v>
      </c>
      <c r="AD3" s="419">
        <v>104686</v>
      </c>
      <c r="AE3" s="419">
        <v>124665</v>
      </c>
      <c r="AF3" s="419">
        <v>143025</v>
      </c>
      <c r="AG3" s="419">
        <v>164620</v>
      </c>
      <c r="AH3" s="419">
        <v>189618</v>
      </c>
      <c r="AI3" s="419">
        <v>216721</v>
      </c>
      <c r="AJ3" s="419">
        <v>245540</v>
      </c>
      <c r="AK3" s="419">
        <v>277965</v>
      </c>
      <c r="AL3" s="419">
        <v>312237</v>
      </c>
      <c r="AM3" s="419">
        <v>337635</v>
      </c>
      <c r="AN3" s="419">
        <v>368196</v>
      </c>
      <c r="AO3" s="419">
        <v>398809</v>
      </c>
      <c r="AP3" s="421"/>
      <c r="AQ3" s="421"/>
      <c r="AR3" s="421"/>
      <c r="AS3" s="421"/>
      <c r="AT3" s="421"/>
      <c r="AU3" s="421"/>
      <c r="AV3" s="421"/>
    </row>
    <row r="4" spans="1:102" s="414" customFormat="1" x14ac:dyDescent="0.2">
      <c r="A4" s="421" t="s">
        <v>261</v>
      </c>
      <c r="B4" s="419">
        <f>B2</f>
        <v>6</v>
      </c>
      <c r="C4" s="419">
        <f t="shared" ref="C4:AO4" si="0">C2-B4</f>
        <v>-3</v>
      </c>
      <c r="D4" s="419">
        <f t="shared" si="0"/>
        <v>23</v>
      </c>
      <c r="E4" s="419">
        <f t="shared" si="0"/>
        <v>-9</v>
      </c>
      <c r="F4" s="419">
        <f t="shared" si="0"/>
        <v>31</v>
      </c>
      <c r="G4" s="419">
        <f t="shared" si="0"/>
        <v>3</v>
      </c>
      <c r="H4" s="419">
        <f t="shared" si="0"/>
        <v>71</v>
      </c>
      <c r="I4" s="419">
        <f t="shared" si="0"/>
        <v>34</v>
      </c>
      <c r="J4" s="419">
        <f t="shared" si="0"/>
        <v>61</v>
      </c>
      <c r="K4" s="419">
        <f t="shared" si="0"/>
        <v>60</v>
      </c>
      <c r="L4" s="419">
        <f t="shared" si="0"/>
        <v>140</v>
      </c>
      <c r="M4" s="419">
        <f t="shared" si="0"/>
        <v>131</v>
      </c>
      <c r="N4" s="419">
        <f t="shared" si="0"/>
        <v>156</v>
      </c>
      <c r="O4" s="419">
        <f t="shared" si="0"/>
        <v>195</v>
      </c>
      <c r="P4" s="419">
        <f t="shared" si="0"/>
        <v>316</v>
      </c>
      <c r="Q4" s="419">
        <f t="shared" si="0"/>
        <v>461</v>
      </c>
      <c r="R4" s="419">
        <f t="shared" si="0"/>
        <v>362</v>
      </c>
      <c r="S4" s="419">
        <f t="shared" si="0"/>
        <v>525</v>
      </c>
      <c r="T4" s="419">
        <f t="shared" si="0"/>
        <v>1241</v>
      </c>
      <c r="U4" s="419">
        <f t="shared" si="0"/>
        <v>1747</v>
      </c>
      <c r="V4" s="419">
        <f t="shared" si="0"/>
        <v>3088</v>
      </c>
      <c r="W4" s="419">
        <f t="shared" si="0"/>
        <v>2286</v>
      </c>
      <c r="X4" s="419">
        <f t="shared" si="0"/>
        <v>4837</v>
      </c>
      <c r="Y4" s="419">
        <f t="shared" si="0"/>
        <v>3622</v>
      </c>
      <c r="Z4" s="419">
        <f t="shared" si="0"/>
        <v>7614</v>
      </c>
      <c r="AA4" s="419">
        <f t="shared" si="0"/>
        <v>1175</v>
      </c>
      <c r="AB4" s="419">
        <f t="shared" si="0"/>
        <v>12788</v>
      </c>
      <c r="AC4" s="419">
        <f t="shared" si="0"/>
        <v>4009</v>
      </c>
      <c r="AD4" s="419">
        <f t="shared" si="0"/>
        <v>14686</v>
      </c>
      <c r="AE4" s="419">
        <f t="shared" si="0"/>
        <v>5293</v>
      </c>
      <c r="AF4" s="419">
        <f t="shared" si="0"/>
        <v>13067</v>
      </c>
      <c r="AG4" s="419">
        <f t="shared" si="0"/>
        <v>8528</v>
      </c>
      <c r="AH4" s="419">
        <f t="shared" si="0"/>
        <v>16470</v>
      </c>
      <c r="AI4" s="419">
        <f t="shared" si="0"/>
        <v>10633</v>
      </c>
      <c r="AJ4" s="419">
        <f t="shared" si="0"/>
        <v>18186</v>
      </c>
      <c r="AK4" s="419">
        <f t="shared" si="0"/>
        <v>14239</v>
      </c>
      <c r="AL4" s="419">
        <f t="shared" si="0"/>
        <v>20033</v>
      </c>
      <c r="AM4" s="419">
        <f t="shared" si="0"/>
        <v>5365</v>
      </c>
      <c r="AN4" s="419">
        <f t="shared" si="0"/>
        <v>25196</v>
      </c>
      <c r="AO4" s="419">
        <f t="shared" si="0"/>
        <v>5417</v>
      </c>
      <c r="AP4" s="419"/>
      <c r="AQ4" s="421"/>
      <c r="AR4" s="421"/>
      <c r="AS4" s="421"/>
      <c r="AT4" s="421"/>
      <c r="AU4" s="421"/>
      <c r="AV4" s="421"/>
    </row>
    <row r="5" spans="1:102" s="415" customFormat="1" x14ac:dyDescent="0.2">
      <c r="A5" s="422" t="s">
        <v>260</v>
      </c>
      <c r="B5" s="423">
        <v>2.0173156965249788E-7</v>
      </c>
      <c r="C5" s="424">
        <v>2.1090118645488415E-7</v>
      </c>
      <c r="D5" s="424">
        <v>2.7203196513745928E-7</v>
      </c>
      <c r="E5" s="424">
        <v>3.1482351021526181E-7</v>
      </c>
      <c r="F5" s="424">
        <v>3.8206736676609446E-7</v>
      </c>
      <c r="G5" s="424">
        <v>4.8598969052647212E-7</v>
      </c>
      <c r="H5" s="424">
        <v>7.121735716520001E-7</v>
      </c>
      <c r="I5" s="424">
        <v>1.0331101597355194E-6</v>
      </c>
      <c r="J5" s="424">
        <v>1.3234813584777512E-6</v>
      </c>
      <c r="K5" s="424">
        <v>1.6933225695073306E-6</v>
      </c>
      <c r="L5" s="424">
        <v>2.3046303563330817E-6</v>
      </c>
      <c r="M5" s="424">
        <v>3.1329524074819746E-6</v>
      </c>
      <c r="N5" s="425">
        <v>4.0101790815769277E-6</v>
      </c>
      <c r="O5" s="425">
        <v>5.0830242474561203E-6</v>
      </c>
      <c r="P5" s="425">
        <v>6.6449156427959148E-6</v>
      </c>
      <c r="Q5" s="425">
        <v>9.0198463946139582E-6</v>
      </c>
      <c r="R5" s="425">
        <v>1.1535377937401924E-5</v>
      </c>
      <c r="S5" s="425">
        <v>1.4246527971974129E-5</v>
      </c>
      <c r="T5" s="425">
        <v>1.9644375729645513E-5</v>
      </c>
      <c r="U5" s="425">
        <v>2.8777314064822233E-5</v>
      </c>
      <c r="V5" s="425">
        <v>4.3555679811334767E-5</v>
      </c>
      <c r="W5" s="425">
        <v>5.9981520043342699E-5</v>
      </c>
      <c r="X5" s="425">
        <v>8.175324687114183E-5</v>
      </c>
      <c r="Y5" s="425">
        <v>1.0760850971493697E-4</v>
      </c>
      <c r="Z5" s="425">
        <v>1.4195178117880767E-4</v>
      </c>
      <c r="AA5" s="425">
        <v>1.688157018708653E-4</v>
      </c>
      <c r="AB5" s="425">
        <v>2.1149415500810512E-4</v>
      </c>
      <c r="AC5" s="425">
        <v>2.6283483948466585E-4</v>
      </c>
      <c r="AD5" s="425">
        <v>3.1997683485820289E-4</v>
      </c>
      <c r="AE5" s="425">
        <v>3.8104342622316133E-4</v>
      </c>
      <c r="AF5" s="425">
        <v>4.3716148105376527E-4</v>
      </c>
      <c r="AG5" s="425">
        <v>5.031674393362758E-4</v>
      </c>
      <c r="AH5" s="425">
        <v>5.7957479961162639E-4</v>
      </c>
      <c r="AI5" s="425">
        <v>6.6241617434331808E-4</v>
      </c>
      <c r="AJ5" s="425">
        <v>7.5050256988597468E-4</v>
      </c>
      <c r="AK5" s="425">
        <v>8.4961084482509952E-4</v>
      </c>
      <c r="AL5" s="425">
        <v>9.5436454717556026E-4</v>
      </c>
      <c r="AM5" s="425">
        <v>1.0319945230245623E-3</v>
      </c>
      <c r="AN5" s="425">
        <v>1.1254054093904713E-3</v>
      </c>
      <c r="AO5" s="425">
        <v>1.2189752357809548E-3</v>
      </c>
      <c r="AP5" s="419">
        <f>SLOPE(A4:AO4,A13:AO13)</f>
        <v>451.50028142589116</v>
      </c>
      <c r="AQ5" s="419"/>
      <c r="AR5" s="419"/>
      <c r="AS5" s="419"/>
      <c r="AT5" s="419"/>
      <c r="AU5" s="419"/>
      <c r="AV5" s="419"/>
    </row>
    <row r="6" spans="1:102" s="414" customFormat="1" x14ac:dyDescent="0.2">
      <c r="A6" s="426" t="s">
        <v>259</v>
      </c>
      <c r="B6" s="419">
        <v>0</v>
      </c>
      <c r="C6" s="419">
        <v>1</v>
      </c>
      <c r="D6" s="419">
        <v>1</v>
      </c>
      <c r="E6" s="419">
        <v>4</v>
      </c>
      <c r="F6" s="419">
        <v>3</v>
      </c>
      <c r="G6" s="419">
        <v>2</v>
      </c>
      <c r="H6" s="419">
        <v>1</v>
      </c>
      <c r="I6" s="419">
        <v>2</v>
      </c>
      <c r="J6" s="419">
        <v>3</v>
      </c>
      <c r="K6" s="419">
        <v>4</v>
      </c>
      <c r="L6" s="419">
        <v>5</v>
      </c>
      <c r="M6" s="419">
        <v>2</v>
      </c>
      <c r="N6" s="419">
        <v>2</v>
      </c>
      <c r="O6" s="419">
        <v>10</v>
      </c>
      <c r="P6" s="419">
        <v>7</v>
      </c>
      <c r="Q6" s="419">
        <v>10</v>
      </c>
      <c r="R6" s="419">
        <v>12</v>
      </c>
      <c r="S6" s="419">
        <v>16</v>
      </c>
      <c r="T6" s="419">
        <v>23</v>
      </c>
      <c r="U6" s="419">
        <v>42</v>
      </c>
      <c r="V6" s="419">
        <v>0</v>
      </c>
      <c r="W6" s="419">
        <v>110</v>
      </c>
      <c r="X6" s="419">
        <v>80</v>
      </c>
      <c r="Y6" s="419">
        <v>131</v>
      </c>
      <c r="Z6" s="419">
        <v>119</v>
      </c>
      <c r="AA6" s="419">
        <v>211</v>
      </c>
      <c r="AB6" s="419">
        <v>249</v>
      </c>
      <c r="AC6" s="419">
        <v>246</v>
      </c>
      <c r="AD6" s="419">
        <v>411</v>
      </c>
      <c r="AE6" s="419">
        <v>484</v>
      </c>
      <c r="AF6" s="419">
        <v>318</v>
      </c>
      <c r="AG6" s="419">
        <v>661</v>
      </c>
      <c r="AH6" s="419">
        <v>909</v>
      </c>
      <c r="AI6" s="419">
        <v>1059</v>
      </c>
      <c r="AJ6" s="419">
        <v>915</v>
      </c>
      <c r="AK6" s="419">
        <v>1104</v>
      </c>
      <c r="AL6" s="419">
        <v>1344</v>
      </c>
      <c r="AM6" s="419">
        <v>1146</v>
      </c>
      <c r="AN6" s="419">
        <v>1342</v>
      </c>
      <c r="AO6" s="419">
        <v>1906</v>
      </c>
      <c r="AP6" s="421"/>
      <c r="AQ6" s="421"/>
      <c r="AR6" s="421"/>
      <c r="AS6" s="421"/>
      <c r="AT6" s="421"/>
      <c r="AU6" s="421"/>
      <c r="AV6" s="421"/>
    </row>
    <row r="7" spans="1:102" s="418" customFormat="1" x14ac:dyDescent="0.2">
      <c r="A7" s="426" t="s">
        <v>258</v>
      </c>
      <c r="B7" s="427">
        <v>0</v>
      </c>
      <c r="C7" s="427">
        <v>1</v>
      </c>
      <c r="D7" s="427">
        <v>2</v>
      </c>
      <c r="E7" s="427">
        <v>6</v>
      </c>
      <c r="F7" s="427">
        <v>9</v>
      </c>
      <c r="G7" s="427">
        <v>11</v>
      </c>
      <c r="H7" s="427">
        <v>12</v>
      </c>
      <c r="I7" s="427">
        <v>14</v>
      </c>
      <c r="J7" s="427">
        <v>17</v>
      </c>
      <c r="K7" s="427">
        <v>21</v>
      </c>
      <c r="L7" s="427">
        <v>26</v>
      </c>
      <c r="M7" s="427">
        <v>28</v>
      </c>
      <c r="N7" s="427">
        <v>30</v>
      </c>
      <c r="O7" s="427">
        <v>40</v>
      </c>
      <c r="P7" s="427">
        <v>47</v>
      </c>
      <c r="Q7" s="427">
        <v>57</v>
      </c>
      <c r="R7" s="427">
        <v>69</v>
      </c>
      <c r="S7" s="427">
        <v>85</v>
      </c>
      <c r="T7" s="427">
        <v>108</v>
      </c>
      <c r="U7" s="427">
        <v>150</v>
      </c>
      <c r="V7" s="427">
        <v>150</v>
      </c>
      <c r="W7" s="427">
        <v>260</v>
      </c>
      <c r="X7" s="427">
        <v>340</v>
      </c>
      <c r="Y7" s="427">
        <v>471</v>
      </c>
      <c r="Z7" s="427">
        <v>590</v>
      </c>
      <c r="AA7" s="427">
        <v>801</v>
      </c>
      <c r="AB7" s="427">
        <v>1050</v>
      </c>
      <c r="AC7" s="427">
        <v>1296</v>
      </c>
      <c r="AD7" s="427">
        <v>1707</v>
      </c>
      <c r="AE7" s="427">
        <v>2191</v>
      </c>
      <c r="AF7" s="427">
        <v>2509</v>
      </c>
      <c r="AG7" s="427">
        <v>3170</v>
      </c>
      <c r="AH7" s="427">
        <v>4079</v>
      </c>
      <c r="AI7" s="427">
        <v>5138</v>
      </c>
      <c r="AJ7" s="427">
        <v>6053</v>
      </c>
      <c r="AK7" s="427">
        <v>7157</v>
      </c>
      <c r="AL7" s="427">
        <v>8501</v>
      </c>
      <c r="AM7" s="427">
        <v>9647</v>
      </c>
      <c r="AN7" s="427">
        <v>10989</v>
      </c>
      <c r="AO7" s="427">
        <v>12895</v>
      </c>
      <c r="AP7" s="427"/>
      <c r="AQ7" s="427"/>
      <c r="AR7" s="427"/>
      <c r="AS7" s="427"/>
      <c r="AT7" s="427"/>
      <c r="AU7" s="427"/>
      <c r="AV7" s="427"/>
    </row>
    <row r="8" spans="1:102" s="418" customFormat="1" x14ac:dyDescent="0.2">
      <c r="A8" s="426" t="s">
        <v>257</v>
      </c>
      <c r="B8" s="427">
        <f>B6</f>
        <v>0</v>
      </c>
      <c r="C8" s="427">
        <f t="shared" ref="C8:AO8" si="1">C6-B8</f>
        <v>1</v>
      </c>
      <c r="D8" s="427">
        <f t="shared" si="1"/>
        <v>0</v>
      </c>
      <c r="E8" s="427">
        <f t="shared" si="1"/>
        <v>4</v>
      </c>
      <c r="F8" s="427">
        <f t="shared" si="1"/>
        <v>-1</v>
      </c>
      <c r="G8" s="427">
        <f t="shared" si="1"/>
        <v>3</v>
      </c>
      <c r="H8" s="427">
        <f t="shared" si="1"/>
        <v>-2</v>
      </c>
      <c r="I8" s="427">
        <f t="shared" si="1"/>
        <v>4</v>
      </c>
      <c r="J8" s="427">
        <f t="shared" si="1"/>
        <v>-1</v>
      </c>
      <c r="K8" s="427">
        <f t="shared" si="1"/>
        <v>5</v>
      </c>
      <c r="L8" s="427">
        <f t="shared" si="1"/>
        <v>0</v>
      </c>
      <c r="M8" s="427">
        <f t="shared" si="1"/>
        <v>2</v>
      </c>
      <c r="N8" s="427">
        <f t="shared" si="1"/>
        <v>0</v>
      </c>
      <c r="O8" s="427">
        <f t="shared" si="1"/>
        <v>10</v>
      </c>
      <c r="P8" s="427">
        <f t="shared" si="1"/>
        <v>-3</v>
      </c>
      <c r="Q8" s="427">
        <f t="shared" si="1"/>
        <v>13</v>
      </c>
      <c r="R8" s="427">
        <f t="shared" si="1"/>
        <v>-1</v>
      </c>
      <c r="S8" s="427">
        <f t="shared" si="1"/>
        <v>17</v>
      </c>
      <c r="T8" s="427">
        <f t="shared" si="1"/>
        <v>6</v>
      </c>
      <c r="U8" s="427">
        <f t="shared" si="1"/>
        <v>36</v>
      </c>
      <c r="V8" s="427">
        <f t="shared" si="1"/>
        <v>-36</v>
      </c>
      <c r="W8" s="427">
        <f t="shared" si="1"/>
        <v>146</v>
      </c>
      <c r="X8" s="427">
        <f t="shared" si="1"/>
        <v>-66</v>
      </c>
      <c r="Y8" s="427">
        <f t="shared" si="1"/>
        <v>197</v>
      </c>
      <c r="Z8" s="427">
        <f t="shared" si="1"/>
        <v>-78</v>
      </c>
      <c r="AA8" s="427">
        <f t="shared" si="1"/>
        <v>289</v>
      </c>
      <c r="AB8" s="427">
        <f t="shared" si="1"/>
        <v>-40</v>
      </c>
      <c r="AC8" s="427">
        <f t="shared" si="1"/>
        <v>286</v>
      </c>
      <c r="AD8" s="427">
        <f t="shared" si="1"/>
        <v>125</v>
      </c>
      <c r="AE8" s="427">
        <f t="shared" si="1"/>
        <v>359</v>
      </c>
      <c r="AF8" s="427">
        <f t="shared" si="1"/>
        <v>-41</v>
      </c>
      <c r="AG8" s="427">
        <f t="shared" si="1"/>
        <v>702</v>
      </c>
      <c r="AH8" s="427">
        <f t="shared" si="1"/>
        <v>207</v>
      </c>
      <c r="AI8" s="427">
        <f t="shared" si="1"/>
        <v>852</v>
      </c>
      <c r="AJ8" s="427">
        <f t="shared" si="1"/>
        <v>63</v>
      </c>
      <c r="AK8" s="427">
        <f t="shared" si="1"/>
        <v>1041</v>
      </c>
      <c r="AL8" s="427">
        <f t="shared" si="1"/>
        <v>303</v>
      </c>
      <c r="AM8" s="427">
        <f t="shared" si="1"/>
        <v>843</v>
      </c>
      <c r="AN8" s="427">
        <f t="shared" si="1"/>
        <v>499</v>
      </c>
      <c r="AO8" s="427">
        <f t="shared" si="1"/>
        <v>1407</v>
      </c>
      <c r="AP8" s="427"/>
      <c r="AQ8" s="427"/>
      <c r="AR8" s="427"/>
      <c r="AS8" s="427"/>
      <c r="AT8" s="427"/>
      <c r="AU8" s="427"/>
      <c r="AV8" s="427"/>
    </row>
    <row r="9" spans="1:102" s="417" customFormat="1" x14ac:dyDescent="0.2">
      <c r="A9" s="428" t="s">
        <v>256</v>
      </c>
      <c r="B9" s="429">
        <f t="shared" ref="B9:AO9" si="2">B6/B2</f>
        <v>0</v>
      </c>
      <c r="C9" s="429">
        <f t="shared" si="2"/>
        <v>0.33333333333333331</v>
      </c>
      <c r="D9" s="429">
        <f t="shared" si="2"/>
        <v>0.05</v>
      </c>
      <c r="E9" s="429">
        <f t="shared" si="2"/>
        <v>0.2857142857142857</v>
      </c>
      <c r="F9" s="429">
        <f t="shared" si="2"/>
        <v>0.13636363636363635</v>
      </c>
      <c r="G9" s="429">
        <f t="shared" si="2"/>
        <v>5.8823529411764705E-2</v>
      </c>
      <c r="H9" s="429">
        <f t="shared" si="2"/>
        <v>1.3513513513513514E-2</v>
      </c>
      <c r="I9" s="429">
        <f t="shared" si="2"/>
        <v>1.9047619047619049E-2</v>
      </c>
      <c r="J9" s="429">
        <f t="shared" si="2"/>
        <v>3.1578947368421054E-2</v>
      </c>
      <c r="K9" s="429">
        <f t="shared" si="2"/>
        <v>3.3057851239669422E-2</v>
      </c>
      <c r="L9" s="429">
        <f t="shared" si="2"/>
        <v>2.5000000000000001E-2</v>
      </c>
      <c r="M9" s="429">
        <f t="shared" si="2"/>
        <v>7.3800738007380072E-3</v>
      </c>
      <c r="N9" s="429">
        <f t="shared" si="2"/>
        <v>6.9686411149825784E-3</v>
      </c>
      <c r="O9" s="429">
        <f t="shared" si="2"/>
        <v>2.8490028490028491E-2</v>
      </c>
      <c r="P9" s="429">
        <f t="shared" si="2"/>
        <v>1.3698630136986301E-2</v>
      </c>
      <c r="Q9" s="429">
        <f t="shared" si="2"/>
        <v>1.2870012870012869E-2</v>
      </c>
      <c r="R9" s="429">
        <f t="shared" si="2"/>
        <v>1.4580801944106925E-2</v>
      </c>
      <c r="S9" s="429">
        <f t="shared" si="2"/>
        <v>1.8038331454340473E-2</v>
      </c>
      <c r="T9" s="429">
        <f t="shared" si="2"/>
        <v>1.3023782559456399E-2</v>
      </c>
      <c r="U9" s="429">
        <f t="shared" si="2"/>
        <v>1.4056224899598393E-2</v>
      </c>
      <c r="V9" s="429">
        <f t="shared" si="2"/>
        <v>0</v>
      </c>
      <c r="W9" s="429">
        <f t="shared" si="2"/>
        <v>2.0468924451060664E-2</v>
      </c>
      <c r="X9" s="429">
        <f t="shared" si="2"/>
        <v>1.1231222799382283E-2</v>
      </c>
      <c r="Y9" s="429">
        <f t="shared" si="2"/>
        <v>1.5486464121054498E-2</v>
      </c>
      <c r="Z9" s="429">
        <f t="shared" si="2"/>
        <v>1.0590957636169455E-2</v>
      </c>
      <c r="AA9" s="429">
        <f t="shared" si="2"/>
        <v>2.4007281829559676E-2</v>
      </c>
      <c r="AB9" s="429">
        <f t="shared" si="2"/>
        <v>1.7832843944711022E-2</v>
      </c>
      <c r="AC9" s="429">
        <f t="shared" si="2"/>
        <v>1.4645472405786748E-2</v>
      </c>
      <c r="AD9" s="429">
        <f t="shared" si="2"/>
        <v>2.1984487830970848E-2</v>
      </c>
      <c r="AE9" s="429">
        <f t="shared" si="2"/>
        <v>2.422543670854397E-2</v>
      </c>
      <c r="AF9" s="429">
        <f t="shared" si="2"/>
        <v>1.7320261437908498E-2</v>
      </c>
      <c r="AG9" s="429">
        <f t="shared" si="2"/>
        <v>3.0608937253993981E-2</v>
      </c>
      <c r="AH9" s="429">
        <f t="shared" si="2"/>
        <v>3.6362909032722615E-2</v>
      </c>
      <c r="AI9" s="429">
        <f t="shared" si="2"/>
        <v>3.9073165332251039E-2</v>
      </c>
      <c r="AJ9" s="429">
        <f t="shared" si="2"/>
        <v>3.1749887227176518E-2</v>
      </c>
      <c r="AK9" s="429">
        <f t="shared" si="2"/>
        <v>3.404780262143408E-2</v>
      </c>
      <c r="AL9" s="429">
        <f t="shared" si="2"/>
        <v>3.9215686274509803E-2</v>
      </c>
      <c r="AM9" s="429">
        <f t="shared" si="2"/>
        <v>4.5121663123080559E-2</v>
      </c>
      <c r="AN9" s="429">
        <f t="shared" si="2"/>
        <v>4.3912175648702596E-2</v>
      </c>
      <c r="AO9" s="429">
        <f t="shared" si="2"/>
        <v>6.2261130892104659E-2</v>
      </c>
      <c r="AP9" s="432"/>
      <c r="AQ9" s="432"/>
      <c r="AR9" s="432"/>
      <c r="AS9" s="432"/>
      <c r="AT9" s="432"/>
      <c r="AU9" s="432"/>
      <c r="AV9" s="432"/>
    </row>
    <row r="10" spans="1:102" s="417" customFormat="1" x14ac:dyDescent="0.2">
      <c r="A10" s="428" t="s">
        <v>255</v>
      </c>
      <c r="B10" s="429">
        <f t="shared" ref="B10:AO10" si="3">B7/B3</f>
        <v>0</v>
      </c>
      <c r="C10" s="429">
        <f t="shared" si="3"/>
        <v>1.4492753623188406E-2</v>
      </c>
      <c r="D10" s="429">
        <f t="shared" si="3"/>
        <v>2.247191011235955E-2</v>
      </c>
      <c r="E10" s="429">
        <f t="shared" si="3"/>
        <v>5.8252427184466021E-2</v>
      </c>
      <c r="F10" s="429">
        <f t="shared" si="3"/>
        <v>7.1999999999999995E-2</v>
      </c>
      <c r="G10" s="429">
        <f t="shared" si="3"/>
        <v>6.9182389937106917E-2</v>
      </c>
      <c r="H10" s="429">
        <f t="shared" si="3"/>
        <v>5.1502145922746781E-2</v>
      </c>
      <c r="I10" s="429">
        <f t="shared" si="3"/>
        <v>4.142011834319527E-2</v>
      </c>
      <c r="J10" s="429">
        <f t="shared" si="3"/>
        <v>3.9260969976905313E-2</v>
      </c>
      <c r="K10" s="429">
        <f t="shared" si="3"/>
        <v>3.7906137184115521E-2</v>
      </c>
      <c r="L10" s="429">
        <f t="shared" si="3"/>
        <v>3.4482758620689655E-2</v>
      </c>
      <c r="M10" s="429">
        <f t="shared" si="3"/>
        <v>2.7317073170731707E-2</v>
      </c>
      <c r="N10" s="429">
        <f t="shared" si="3"/>
        <v>2.2865853658536585E-2</v>
      </c>
      <c r="O10" s="429">
        <f t="shared" si="3"/>
        <v>2.4052916416115455E-2</v>
      </c>
      <c r="P10" s="429">
        <f t="shared" si="3"/>
        <v>2.1619135234590615E-2</v>
      </c>
      <c r="Q10" s="429">
        <f t="shared" si="3"/>
        <v>1.9315486275838699E-2</v>
      </c>
      <c r="R10" s="429">
        <f t="shared" si="3"/>
        <v>1.8282988871224166E-2</v>
      </c>
      <c r="S10" s="429">
        <f t="shared" si="3"/>
        <v>1.8236429950654366E-2</v>
      </c>
      <c r="T10" s="429">
        <f t="shared" si="3"/>
        <v>1.6804107670763964E-2</v>
      </c>
      <c r="U10" s="429">
        <f t="shared" si="3"/>
        <v>1.5932023366967606E-2</v>
      </c>
      <c r="V10" s="429">
        <f t="shared" si="3"/>
        <v>1.0526315789473684E-2</v>
      </c>
      <c r="W10" s="429">
        <f t="shared" si="3"/>
        <v>1.3249082755809213E-2</v>
      </c>
      <c r="X10" s="429">
        <f t="shared" si="3"/>
        <v>1.2711705985718025E-2</v>
      </c>
      <c r="Y10" s="429">
        <f t="shared" si="3"/>
        <v>1.3378401408850764E-2</v>
      </c>
      <c r="Z10" s="429">
        <f t="shared" si="3"/>
        <v>1.2704017914818483E-2</v>
      </c>
      <c r="AA10" s="429">
        <f t="shared" si="3"/>
        <v>1.4502724918976662E-2</v>
      </c>
      <c r="AB10" s="429">
        <f t="shared" si="3"/>
        <v>1.5174726132323612E-2</v>
      </c>
      <c r="AC10" s="429">
        <f t="shared" si="3"/>
        <v>1.5071344675605586E-2</v>
      </c>
      <c r="AD10" s="429">
        <f t="shared" si="3"/>
        <v>1.6305905278642799E-2</v>
      </c>
      <c r="AE10" s="429">
        <f t="shared" si="3"/>
        <v>1.7575101271407371E-2</v>
      </c>
      <c r="AF10" s="429">
        <f t="shared" si="3"/>
        <v>1.7542387694459011E-2</v>
      </c>
      <c r="AG10" s="429">
        <f t="shared" si="3"/>
        <v>1.9256469444781921E-2</v>
      </c>
      <c r="AH10" s="429">
        <f t="shared" si="3"/>
        <v>2.1511670832937802E-2</v>
      </c>
      <c r="AI10" s="429">
        <f t="shared" si="3"/>
        <v>2.3707900941763834E-2</v>
      </c>
      <c r="AJ10" s="429">
        <f t="shared" si="3"/>
        <v>2.4651787896065813E-2</v>
      </c>
      <c r="AK10" s="429">
        <f t="shared" si="3"/>
        <v>2.5747845951828469E-2</v>
      </c>
      <c r="AL10" s="429">
        <f t="shared" si="3"/>
        <v>2.7226113497119175E-2</v>
      </c>
      <c r="AM10" s="429">
        <f t="shared" si="3"/>
        <v>2.8572274793786188E-2</v>
      </c>
      <c r="AN10" s="429">
        <f t="shared" si="3"/>
        <v>2.9845517061565036E-2</v>
      </c>
      <c r="AO10" s="429">
        <f t="shared" si="3"/>
        <v>3.233377381152381E-2</v>
      </c>
      <c r="AP10" s="432"/>
      <c r="AQ10" s="432"/>
      <c r="AR10" s="432"/>
      <c r="AS10" s="432"/>
      <c r="AT10" s="432"/>
      <c r="AU10" s="432"/>
      <c r="AV10" s="432"/>
    </row>
    <row r="11" spans="1:102" s="416" customFormat="1" x14ac:dyDescent="0.2">
      <c r="A11" s="430" t="s">
        <v>254</v>
      </c>
      <c r="B11" s="423"/>
      <c r="C11" s="423">
        <v>3.0565389341287557E-9</v>
      </c>
      <c r="D11" s="423">
        <v>6.1130778682575113E-9</v>
      </c>
      <c r="E11" s="423">
        <v>1.8339233604772532E-8</v>
      </c>
      <c r="F11" s="423">
        <v>2.7508850407158802E-8</v>
      </c>
      <c r="G11" s="423">
        <v>3.3621928275416315E-8</v>
      </c>
      <c r="H11" s="423">
        <v>3.6678467209545065E-8</v>
      </c>
      <c r="I11" s="423">
        <v>4.2791545077802578E-8</v>
      </c>
      <c r="J11" s="423">
        <v>5.1961161880188847E-8</v>
      </c>
      <c r="K11" s="423">
        <v>6.4187317616703873E-8</v>
      </c>
      <c r="L11" s="423">
        <v>7.9470012287347642E-8</v>
      </c>
      <c r="M11" s="423">
        <v>8.5583090155605155E-8</v>
      </c>
      <c r="N11" s="423">
        <v>9.1696168023862668E-8</v>
      </c>
      <c r="O11" s="423">
        <v>1.2226155736515023E-7</v>
      </c>
      <c r="P11" s="423">
        <v>1.436573299040515E-7</v>
      </c>
      <c r="Q11" s="423">
        <v>1.7422271924533907E-7</v>
      </c>
      <c r="R11" s="423">
        <v>2.1090118645488415E-7</v>
      </c>
      <c r="S11" s="423">
        <v>2.5980580940094425E-7</v>
      </c>
      <c r="T11" s="423">
        <v>3.301062048859056E-7</v>
      </c>
      <c r="U11" s="423">
        <v>4.5848084011931337E-7</v>
      </c>
      <c r="V11" s="423">
        <v>4.5848084011931337E-7</v>
      </c>
      <c r="W11" s="423">
        <v>7.9470012287347648E-7</v>
      </c>
      <c r="X11" s="423">
        <v>1.039223237603777E-6</v>
      </c>
      <c r="Y11" s="423">
        <v>1.4396298379746438E-6</v>
      </c>
      <c r="Z11" s="423">
        <v>1.8033579711359658E-6</v>
      </c>
      <c r="AA11" s="423">
        <v>2.4482876862371332E-6</v>
      </c>
      <c r="AB11" s="423">
        <v>3.2093658808351936E-6</v>
      </c>
      <c r="AC11" s="423">
        <v>3.9612744586308676E-6</v>
      </c>
      <c r="AD11" s="423">
        <v>5.2175119605577862E-6</v>
      </c>
      <c r="AE11" s="423">
        <v>6.6968768046761037E-6</v>
      </c>
      <c r="AF11" s="423">
        <v>7.6688561857290482E-6</v>
      </c>
      <c r="AG11" s="423">
        <v>9.6892284211881548E-6</v>
      </c>
      <c r="AH11" s="423">
        <v>1.2467622312311194E-5</v>
      </c>
      <c r="AI11" s="423">
        <v>1.5704497043553547E-5</v>
      </c>
      <c r="AJ11" s="423">
        <v>1.8501230168281357E-5</v>
      </c>
      <c r="AK11" s="423">
        <v>2.1875649151559505E-5</v>
      </c>
      <c r="AL11" s="423">
        <v>2.5983637479028551E-5</v>
      </c>
      <c r="AM11" s="423">
        <v>2.9486431097540107E-5</v>
      </c>
      <c r="AN11" s="423">
        <v>3.3588306347140896E-5</v>
      </c>
      <c r="AO11" s="423">
        <v>3.9414069555590304E-5</v>
      </c>
      <c r="AP11" s="423">
        <f>AO11/AO5</f>
        <v>3.2333773811523817E-2</v>
      </c>
      <c r="AQ11" s="423"/>
      <c r="AR11" s="423"/>
      <c r="AS11" s="423"/>
      <c r="AT11" s="423"/>
      <c r="AU11" s="423"/>
      <c r="AV11" s="423"/>
    </row>
    <row r="12" spans="1:102" s="414" customFormat="1" x14ac:dyDescent="0.2">
      <c r="A12" s="421" t="s">
        <v>253</v>
      </c>
      <c r="B12" s="419">
        <v>327167434</v>
      </c>
      <c r="C12" s="419">
        <v>327167434</v>
      </c>
      <c r="D12" s="419">
        <v>327167434</v>
      </c>
      <c r="E12" s="419">
        <v>327167434</v>
      </c>
      <c r="F12" s="419">
        <v>327167434</v>
      </c>
      <c r="G12" s="419">
        <v>327167434</v>
      </c>
      <c r="H12" s="419">
        <v>327167434</v>
      </c>
      <c r="I12" s="419">
        <v>327167434</v>
      </c>
      <c r="J12" s="419">
        <v>327167434</v>
      </c>
      <c r="K12" s="419">
        <v>327167434</v>
      </c>
      <c r="L12" s="419">
        <v>327167434</v>
      </c>
      <c r="M12" s="419">
        <v>327167434</v>
      </c>
      <c r="N12" s="419">
        <v>327167434</v>
      </c>
      <c r="O12" s="419">
        <v>327167434</v>
      </c>
      <c r="P12" s="419">
        <v>327167434</v>
      </c>
      <c r="Q12" s="419">
        <v>327167434</v>
      </c>
      <c r="R12" s="419">
        <v>327167434</v>
      </c>
      <c r="S12" s="419">
        <v>327167434</v>
      </c>
      <c r="T12" s="419">
        <v>327167434</v>
      </c>
      <c r="U12" s="419">
        <v>327167434</v>
      </c>
      <c r="V12" s="419">
        <v>327167434</v>
      </c>
      <c r="W12" s="419">
        <v>327167434</v>
      </c>
      <c r="X12" s="419">
        <v>327167434</v>
      </c>
      <c r="Y12" s="419">
        <v>327167434</v>
      </c>
      <c r="Z12" s="419">
        <v>327167434</v>
      </c>
      <c r="AA12" s="419">
        <v>327167434</v>
      </c>
      <c r="AB12" s="419">
        <v>327167434</v>
      </c>
      <c r="AC12" s="419">
        <v>327167434</v>
      </c>
      <c r="AD12" s="419">
        <v>327167434</v>
      </c>
      <c r="AE12" s="419">
        <v>327167434</v>
      </c>
      <c r="AF12" s="419">
        <v>327167434</v>
      </c>
      <c r="AG12" s="419">
        <v>327167434</v>
      </c>
      <c r="AH12" s="419">
        <v>327167434</v>
      </c>
      <c r="AI12" s="419">
        <v>327167434</v>
      </c>
      <c r="AJ12" s="419">
        <v>327167434</v>
      </c>
      <c r="AK12" s="419">
        <v>327167434</v>
      </c>
      <c r="AL12" s="419">
        <v>327167434</v>
      </c>
      <c r="AM12" s="419">
        <v>327167434</v>
      </c>
      <c r="AN12" s="419">
        <v>327167434</v>
      </c>
      <c r="AO12" s="419">
        <v>327167434</v>
      </c>
      <c r="AP12" s="421"/>
      <c r="AQ12" s="421"/>
      <c r="AR12" s="421"/>
      <c r="AS12" s="421"/>
      <c r="AT12" s="421"/>
      <c r="AU12" s="421"/>
      <c r="AV12" s="421"/>
    </row>
    <row r="13" spans="1:102" s="414" customFormat="1" x14ac:dyDescent="0.2">
      <c r="A13" s="421"/>
      <c r="B13" s="421">
        <v>1</v>
      </c>
      <c r="C13" s="421">
        <v>2</v>
      </c>
      <c r="D13" s="421">
        <v>3</v>
      </c>
      <c r="E13" s="421">
        <v>4</v>
      </c>
      <c r="F13" s="421">
        <v>5</v>
      </c>
      <c r="G13" s="421">
        <v>6</v>
      </c>
      <c r="H13" s="421">
        <v>7</v>
      </c>
      <c r="I13" s="421">
        <v>8</v>
      </c>
      <c r="J13" s="421">
        <v>9</v>
      </c>
      <c r="K13" s="421">
        <v>10</v>
      </c>
      <c r="L13" s="421">
        <v>11</v>
      </c>
      <c r="M13" s="421">
        <v>12</v>
      </c>
      <c r="N13" s="421">
        <v>13</v>
      </c>
      <c r="O13" s="421">
        <v>14</v>
      </c>
      <c r="P13" s="421">
        <v>15</v>
      </c>
      <c r="Q13" s="421">
        <v>16</v>
      </c>
      <c r="R13" s="421">
        <v>17</v>
      </c>
      <c r="S13" s="421">
        <v>18</v>
      </c>
      <c r="T13" s="421">
        <v>19</v>
      </c>
      <c r="U13" s="421">
        <v>20</v>
      </c>
      <c r="V13" s="421">
        <v>21</v>
      </c>
      <c r="W13" s="421">
        <v>22</v>
      </c>
      <c r="X13" s="421">
        <v>23</v>
      </c>
      <c r="Y13" s="421">
        <v>24</v>
      </c>
      <c r="Z13" s="421">
        <v>25</v>
      </c>
      <c r="AA13" s="421">
        <v>26</v>
      </c>
      <c r="AB13" s="421">
        <v>27</v>
      </c>
      <c r="AC13" s="421">
        <v>28</v>
      </c>
      <c r="AD13" s="421">
        <v>29</v>
      </c>
      <c r="AE13" s="421">
        <v>30</v>
      </c>
      <c r="AF13" s="421">
        <v>31</v>
      </c>
      <c r="AG13" s="421">
        <v>32</v>
      </c>
      <c r="AH13" s="421">
        <v>33</v>
      </c>
      <c r="AI13" s="421">
        <v>34</v>
      </c>
      <c r="AJ13" s="421">
        <v>35</v>
      </c>
      <c r="AK13" s="421">
        <v>36</v>
      </c>
      <c r="AL13" s="421">
        <v>37</v>
      </c>
      <c r="AM13" s="421">
        <v>38</v>
      </c>
      <c r="AN13" s="421">
        <v>39</v>
      </c>
      <c r="AO13" s="421">
        <v>40</v>
      </c>
      <c r="AP13" s="421">
        <v>41</v>
      </c>
      <c r="AQ13" s="421">
        <v>42</v>
      </c>
      <c r="AR13" s="421">
        <v>43</v>
      </c>
      <c r="AS13" s="421">
        <v>44</v>
      </c>
      <c r="AT13" s="421">
        <v>45</v>
      </c>
      <c r="AU13" s="421">
        <v>46</v>
      </c>
      <c r="AV13" s="421">
        <v>47</v>
      </c>
      <c r="AW13" s="414">
        <v>48</v>
      </c>
      <c r="AX13" s="414">
        <v>49</v>
      </c>
      <c r="AY13" s="414">
        <v>50</v>
      </c>
      <c r="AZ13" s="414">
        <v>51</v>
      </c>
      <c r="BA13" s="414">
        <v>52</v>
      </c>
      <c r="BB13" s="414">
        <v>53</v>
      </c>
      <c r="BC13" s="414">
        <v>54</v>
      </c>
      <c r="BD13" s="414">
        <v>55</v>
      </c>
      <c r="BE13" s="414">
        <v>56</v>
      </c>
      <c r="BF13" s="414">
        <v>57</v>
      </c>
      <c r="BG13" s="414">
        <v>58</v>
      </c>
      <c r="BH13" s="414">
        <v>59</v>
      </c>
      <c r="BI13" s="414">
        <v>60</v>
      </c>
      <c r="BJ13" s="414">
        <v>61</v>
      </c>
      <c r="BK13" s="414">
        <v>62</v>
      </c>
      <c r="BL13" s="414">
        <v>63</v>
      </c>
      <c r="BM13" s="414">
        <v>64</v>
      </c>
      <c r="BN13" s="414">
        <v>65</v>
      </c>
      <c r="BO13" s="414">
        <v>66</v>
      </c>
      <c r="BP13" s="414">
        <v>67</v>
      </c>
      <c r="BQ13" s="414">
        <v>68</v>
      </c>
      <c r="BR13" s="414">
        <v>69</v>
      </c>
      <c r="BS13" s="414">
        <v>70</v>
      </c>
      <c r="BT13" s="414">
        <v>71</v>
      </c>
      <c r="BU13" s="414">
        <v>72</v>
      </c>
      <c r="BV13" s="414">
        <v>73</v>
      </c>
      <c r="BW13" s="414">
        <v>74</v>
      </c>
      <c r="BX13" s="414">
        <v>75</v>
      </c>
      <c r="BY13" s="414">
        <v>76</v>
      </c>
      <c r="BZ13" s="414">
        <v>77</v>
      </c>
      <c r="CA13" s="414">
        <v>78</v>
      </c>
      <c r="CB13" s="414">
        <v>79</v>
      </c>
      <c r="CC13" s="414">
        <v>80</v>
      </c>
      <c r="CD13" s="414">
        <v>81</v>
      </c>
      <c r="CE13" s="414">
        <v>82</v>
      </c>
      <c r="CF13" s="414">
        <v>83</v>
      </c>
      <c r="CG13" s="414">
        <v>84</v>
      </c>
      <c r="CH13" s="414">
        <v>85</v>
      </c>
      <c r="CI13" s="414">
        <v>86</v>
      </c>
      <c r="CJ13" s="414">
        <v>87</v>
      </c>
      <c r="CK13" s="414">
        <v>88</v>
      </c>
      <c r="CL13" s="414">
        <v>89</v>
      </c>
      <c r="CM13" s="414">
        <v>90</v>
      </c>
      <c r="CN13" s="414">
        <v>91</v>
      </c>
      <c r="CO13" s="414">
        <v>92</v>
      </c>
      <c r="CP13" s="414">
        <v>93</v>
      </c>
      <c r="CQ13" s="414">
        <v>94</v>
      </c>
      <c r="CR13" s="414">
        <v>95</v>
      </c>
      <c r="CS13" s="414">
        <v>96</v>
      </c>
      <c r="CT13" s="414">
        <v>97</v>
      </c>
      <c r="CU13" s="414">
        <v>98</v>
      </c>
      <c r="CV13" s="414">
        <v>99</v>
      </c>
      <c r="CW13" s="414">
        <v>100</v>
      </c>
      <c r="CX13" s="414">
        <v>101</v>
      </c>
    </row>
    <row r="14" spans="1:102" s="414" customFormat="1" x14ac:dyDescent="0.2">
      <c r="A14" s="421"/>
      <c r="B14" s="421"/>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row>
    <row r="15" spans="1:102" s="414" customFormat="1" x14ac:dyDescent="0.2">
      <c r="A15" s="421"/>
      <c r="B15" s="421"/>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row>
    <row r="16" spans="1:102" s="414" customFormat="1" x14ac:dyDescent="0.2">
      <c r="A16" s="421"/>
      <c r="B16" s="421"/>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row>
    <row r="17" spans="1:48" s="414" customFormat="1" x14ac:dyDescent="0.2">
      <c r="A17" s="421"/>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row>
    <row r="18" spans="1:48" s="414" customFormat="1" x14ac:dyDescent="0.2">
      <c r="A18" s="421"/>
      <c r="B18" s="421"/>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row>
    <row r="19" spans="1:48" s="414" customFormat="1" x14ac:dyDescent="0.2">
      <c r="A19" s="421"/>
      <c r="B19" s="421"/>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1"/>
      <c r="AL19" s="421"/>
      <c r="AM19" s="421"/>
      <c r="AN19" s="421"/>
      <c r="AO19" s="421"/>
      <c r="AP19" s="421"/>
      <c r="AQ19" s="421"/>
      <c r="AR19" s="421"/>
      <c r="AS19" s="421"/>
      <c r="AT19" s="421"/>
      <c r="AU19" s="421"/>
      <c r="AV19" s="421"/>
    </row>
    <row r="20" spans="1:48" s="414" customFormat="1" x14ac:dyDescent="0.2">
      <c r="A20" s="421"/>
      <c r="B20" s="421"/>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row>
    <row r="21" spans="1:48" x14ac:dyDescent="0.2">
      <c r="A21" s="431"/>
      <c r="B21" s="431"/>
      <c r="C21" s="431"/>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row>
    <row r="22" spans="1:48" x14ac:dyDescent="0.2">
      <c r="A22" s="431"/>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1"/>
    </row>
    <row r="23" spans="1:48" x14ac:dyDescent="0.2">
      <c r="A23" s="431"/>
      <c r="B23" s="431"/>
      <c r="C23" s="431"/>
      <c r="D23" s="431"/>
      <c r="E23" s="43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1"/>
    </row>
    <row r="24" spans="1:48" x14ac:dyDescent="0.2">
      <c r="A24" s="431"/>
      <c r="B24" s="431"/>
      <c r="C24" s="431"/>
      <c r="D24" s="431"/>
      <c r="E24" s="431"/>
      <c r="F24" s="431"/>
      <c r="G24" s="431"/>
      <c r="H24" s="431"/>
      <c r="I24" s="431"/>
      <c r="J24" s="431"/>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row>
    <row r="25" spans="1:48" x14ac:dyDescent="0.2">
      <c r="A25" s="431"/>
      <c r="B25" s="431"/>
      <c r="C25" s="431"/>
      <c r="D25" s="431"/>
      <c r="E25" s="43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c r="AH25" s="431"/>
    </row>
    <row r="26" spans="1:48" x14ac:dyDescent="0.2">
      <c r="A26" s="431"/>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row>
    <row r="27" spans="1:48" x14ac:dyDescent="0.2">
      <c r="A27" s="431"/>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row>
    <row r="28" spans="1:48" x14ac:dyDescent="0.2">
      <c r="A28" s="431"/>
      <c r="B28" s="431"/>
      <c r="C28" s="431"/>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1"/>
    </row>
    <row r="29" spans="1:48" x14ac:dyDescent="0.2">
      <c r="A29" s="431"/>
      <c r="B29" s="431"/>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row>
    <row r="30" spans="1:48" x14ac:dyDescent="0.2">
      <c r="A30" s="431"/>
      <c r="B30" s="431"/>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row>
    <row r="31" spans="1:48" x14ac:dyDescent="0.2">
      <c r="A31" s="431"/>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row>
    <row r="32" spans="1:48" x14ac:dyDescent="0.2">
      <c r="A32" s="431"/>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row>
    <row r="33" spans="1:34" x14ac:dyDescent="0.2">
      <c r="A33" s="431"/>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1"/>
    </row>
    <row r="34" spans="1:34" x14ac:dyDescent="0.2">
      <c r="A34" s="43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row>
    <row r="35" spans="1:34" x14ac:dyDescent="0.2">
      <c r="A35" s="431"/>
      <c r="B35" s="431"/>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row>
    <row r="36" spans="1:34" x14ac:dyDescent="0.2">
      <c r="A36" s="43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row>
    <row r="37" spans="1:34" x14ac:dyDescent="0.2">
      <c r="A37" s="431"/>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row>
    <row r="38" spans="1:34" x14ac:dyDescent="0.2">
      <c r="A38" s="431"/>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row>
    <row r="39" spans="1:34" x14ac:dyDescent="0.2">
      <c r="A39" s="431"/>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row>
    <row r="40" spans="1:34" x14ac:dyDescent="0.2">
      <c r="A40" s="431"/>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row>
    <row r="41" spans="1:34" x14ac:dyDescent="0.2">
      <c r="A41" s="431"/>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row>
    <row r="42" spans="1:34" x14ac:dyDescent="0.2">
      <c r="A42" s="431"/>
      <c r="B42" s="431"/>
      <c r="C42" s="431"/>
      <c r="D42" s="431"/>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row>
    <row r="43" spans="1:34" x14ac:dyDescent="0.2">
      <c r="A43" s="431"/>
      <c r="B43" s="431"/>
      <c r="C43" s="431"/>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1"/>
    </row>
    <row r="44" spans="1:34" x14ac:dyDescent="0.2">
      <c r="A44" s="431"/>
      <c r="B44" s="431"/>
      <c r="C44" s="431"/>
      <c r="D44" s="431"/>
      <c r="E44" s="431"/>
      <c r="F44" s="431"/>
      <c r="G44" s="431"/>
      <c r="H44" s="431"/>
      <c r="I44" s="431"/>
      <c r="J44" s="431"/>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1"/>
    </row>
    <row r="45" spans="1:34" x14ac:dyDescent="0.2">
      <c r="A45" s="431"/>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1"/>
    </row>
    <row r="46" spans="1:34" x14ac:dyDescent="0.2">
      <c r="A46" s="431"/>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row>
    <row r="47" spans="1:34" x14ac:dyDescent="0.2">
      <c r="A47" s="431"/>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1"/>
    </row>
    <row r="48" spans="1:34" x14ac:dyDescent="0.2">
      <c r="A48" s="431"/>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row>
    <row r="49" spans="1:34" x14ac:dyDescent="0.2">
      <c r="A49" s="431"/>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row>
    <row r="50" spans="1:34" x14ac:dyDescent="0.2">
      <c r="A50" s="431"/>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row>
    <row r="51" spans="1:34" x14ac:dyDescent="0.2">
      <c r="A51" s="431"/>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row>
    <row r="52" spans="1:34" x14ac:dyDescent="0.2">
      <c r="A52" s="431"/>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row>
    <row r="53" spans="1:34" x14ac:dyDescent="0.2">
      <c r="A53" s="431"/>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row>
    <row r="54" spans="1:34" x14ac:dyDescent="0.2">
      <c r="A54" s="431"/>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row>
    <row r="55" spans="1:34" x14ac:dyDescent="0.2">
      <c r="A55" s="431"/>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row>
    <row r="56" spans="1:34" x14ac:dyDescent="0.2">
      <c r="A56" s="431"/>
      <c r="B56" s="431"/>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row>
    <row r="57" spans="1:34" x14ac:dyDescent="0.2">
      <c r="A57" s="431"/>
      <c r="B57" s="431"/>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row>
    <row r="58" spans="1:34" x14ac:dyDescent="0.2">
      <c r="A58" s="431"/>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row>
    <row r="59" spans="1:34" x14ac:dyDescent="0.2">
      <c r="A59" s="431"/>
      <c r="B59" s="431"/>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row>
    <row r="60" spans="1:34" x14ac:dyDescent="0.2">
      <c r="A60" s="431"/>
      <c r="B60" s="431"/>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row>
    <row r="61" spans="1:34" x14ac:dyDescent="0.2">
      <c r="A61" s="431"/>
      <c r="B61" s="431"/>
      <c r="C61" s="431"/>
      <c r="D61" s="431"/>
      <c r="E61" s="43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row>
    <row r="62" spans="1:34" x14ac:dyDescent="0.2">
      <c r="A62" s="431"/>
      <c r="B62" s="431"/>
      <c r="C62" s="431"/>
      <c r="D62" s="431"/>
      <c r="E62" s="43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row>
    <row r="63" spans="1:34" x14ac:dyDescent="0.2">
      <c r="A63" s="431"/>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row>
    <row r="64" spans="1:34" x14ac:dyDescent="0.2">
      <c r="A64" s="431"/>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row>
    <row r="65" spans="1:34" x14ac:dyDescent="0.2">
      <c r="A65" s="431"/>
      <c r="B65" s="431"/>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row>
    <row r="66" spans="1:34" x14ac:dyDescent="0.2">
      <c r="A66" s="431"/>
      <c r="B66" s="431"/>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row>
    <row r="67" spans="1:34" x14ac:dyDescent="0.2">
      <c r="A67" s="431"/>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row>
    <row r="68" spans="1:34" x14ac:dyDescent="0.2">
      <c r="A68" s="431"/>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row>
    <row r="69" spans="1:34" x14ac:dyDescent="0.2">
      <c r="A69" s="431"/>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1"/>
    </row>
    <row r="70" spans="1:34" x14ac:dyDescent="0.2">
      <c r="A70" s="431"/>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row>
    <row r="71" spans="1:34" x14ac:dyDescent="0.2">
      <c r="A71" s="431"/>
      <c r="B71" s="431"/>
      <c r="C71" s="431"/>
      <c r="D71" s="431"/>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1"/>
    </row>
    <row r="72" spans="1:34" x14ac:dyDescent="0.2">
      <c r="A72" s="431"/>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1"/>
    </row>
    <row r="73" spans="1:34" x14ac:dyDescent="0.2">
      <c r="A73" s="431"/>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row>
    <row r="74" spans="1:34" x14ac:dyDescent="0.2">
      <c r="A74" s="431"/>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row>
    <row r="75" spans="1:34" x14ac:dyDescent="0.2">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row>
    <row r="76" spans="1:34" x14ac:dyDescent="0.2">
      <c r="A76" s="431"/>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row>
    <row r="77" spans="1:34" x14ac:dyDescent="0.2">
      <c r="A77" s="431"/>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row>
    <row r="78" spans="1:34" x14ac:dyDescent="0.2">
      <c r="A78" s="431"/>
      <c r="B78" s="431"/>
      <c r="C78" s="431"/>
      <c r="D78" s="431"/>
      <c r="E78" s="43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row>
    <row r="79" spans="1:34" x14ac:dyDescent="0.2">
      <c r="A79" s="431"/>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row>
    <row r="80" spans="1:34" x14ac:dyDescent="0.2">
      <c r="A80" s="431"/>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row>
    <row r="81" spans="1:34" x14ac:dyDescent="0.2">
      <c r="A81" s="431"/>
      <c r="B81" s="431"/>
      <c r="C81" s="431"/>
      <c r="D81" s="431"/>
      <c r="E81" s="43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row>
    <row r="82" spans="1:34" x14ac:dyDescent="0.2">
      <c r="A82" s="431"/>
      <c r="B82" s="431"/>
      <c r="C82" s="431"/>
      <c r="D82" s="431"/>
      <c r="E82" s="43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row>
    <row r="83" spans="1:34" x14ac:dyDescent="0.2">
      <c r="A83" s="431"/>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row>
    <row r="84" spans="1:34" x14ac:dyDescent="0.2">
      <c r="A84" s="431"/>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row>
    <row r="85" spans="1:34" x14ac:dyDescent="0.2">
      <c r="A85" s="431"/>
      <c r="B85" s="431"/>
      <c r="C85" s="431"/>
      <c r="D85" s="431"/>
      <c r="E85" s="43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row>
    <row r="86" spans="1:34" x14ac:dyDescent="0.2">
      <c r="A86" s="431"/>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row>
    <row r="87" spans="1:34" x14ac:dyDescent="0.2">
      <c r="A87" s="431"/>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row>
    <row r="88" spans="1:34" x14ac:dyDescent="0.2">
      <c r="A88" s="431"/>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row>
    <row r="89" spans="1:34" x14ac:dyDescent="0.2">
      <c r="A89" s="431"/>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row>
    <row r="90" spans="1:34" x14ac:dyDescent="0.2">
      <c r="A90" s="431"/>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row>
    <row r="91" spans="1:34" x14ac:dyDescent="0.2">
      <c r="A91" s="431"/>
      <c r="B91" s="431"/>
      <c r="C91" s="431"/>
      <c r="D91" s="431"/>
      <c r="E91" s="431"/>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row>
    <row r="92" spans="1:34" x14ac:dyDescent="0.2">
      <c r="A92" s="431"/>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row>
    <row r="93" spans="1:34" x14ac:dyDescent="0.2">
      <c r="A93" s="431"/>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row>
    <row r="94" spans="1:34" x14ac:dyDescent="0.2">
      <c r="A94" s="431"/>
      <c r="B94" s="431"/>
      <c r="C94" s="431"/>
      <c r="D94" s="431"/>
      <c r="E94" s="43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row>
    <row r="95" spans="1:34" x14ac:dyDescent="0.2">
      <c r="A95" s="431"/>
      <c r="B95" s="431"/>
      <c r="C95" s="431"/>
      <c r="D95" s="431"/>
      <c r="E95" s="431"/>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row>
    <row r="96" spans="1:34" x14ac:dyDescent="0.2">
      <c r="A96" s="431"/>
      <c r="B96" s="431"/>
      <c r="C96" s="431"/>
      <c r="D96" s="431"/>
      <c r="E96" s="431"/>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row>
    <row r="97" spans="1:34" x14ac:dyDescent="0.2">
      <c r="A97" s="431"/>
      <c r="B97" s="431"/>
      <c r="C97" s="431"/>
      <c r="D97" s="431"/>
      <c r="E97" s="431"/>
      <c r="F97" s="431"/>
      <c r="G97" s="431"/>
      <c r="H97" s="431"/>
      <c r="I97" s="431"/>
      <c r="J97" s="431"/>
      <c r="K97" s="431"/>
      <c r="L97" s="431"/>
      <c r="M97" s="431"/>
      <c r="N97" s="431"/>
      <c r="O97" s="431"/>
      <c r="P97" s="431"/>
      <c r="Q97" s="431"/>
      <c r="R97" s="431"/>
      <c r="S97" s="431"/>
      <c r="T97" s="431"/>
      <c r="U97" s="431"/>
      <c r="V97" s="431"/>
      <c r="W97" s="431"/>
      <c r="X97" s="431"/>
      <c r="Y97" s="431"/>
      <c r="Z97" s="431"/>
      <c r="AA97" s="431"/>
      <c r="AB97" s="431"/>
      <c r="AC97" s="431"/>
      <c r="AD97" s="431"/>
      <c r="AE97" s="431"/>
      <c r="AF97" s="431"/>
      <c r="AG97" s="431"/>
      <c r="AH97" s="431"/>
    </row>
    <row r="98" spans="1:34" x14ac:dyDescent="0.2">
      <c r="A98" s="431"/>
      <c r="B98" s="431"/>
      <c r="C98" s="431"/>
      <c r="D98" s="431"/>
      <c r="E98" s="431"/>
      <c r="F98" s="431"/>
      <c r="G98" s="431"/>
      <c r="H98" s="431"/>
      <c r="I98" s="431"/>
      <c r="J98" s="431"/>
      <c r="K98" s="431"/>
      <c r="L98" s="431"/>
      <c r="M98" s="431"/>
      <c r="N98" s="431"/>
      <c r="O98" s="431"/>
      <c r="P98" s="431"/>
      <c r="Q98" s="431"/>
      <c r="R98" s="431"/>
      <c r="S98" s="431"/>
      <c r="T98" s="431"/>
      <c r="U98" s="431"/>
      <c r="V98" s="431"/>
      <c r="W98" s="431"/>
      <c r="X98" s="431"/>
      <c r="Y98" s="431"/>
      <c r="Z98" s="431"/>
      <c r="AA98" s="431"/>
      <c r="AB98" s="431"/>
      <c r="AC98" s="431"/>
      <c r="AD98" s="431"/>
      <c r="AE98" s="431"/>
      <c r="AF98" s="431"/>
      <c r="AG98" s="431"/>
      <c r="AH98" s="431"/>
    </row>
    <row r="99" spans="1:34" x14ac:dyDescent="0.2">
      <c r="A99" s="431"/>
      <c r="B99" s="431"/>
      <c r="C99" s="431"/>
      <c r="D99" s="431"/>
      <c r="E99" s="431"/>
      <c r="F99" s="431"/>
      <c r="G99" s="431"/>
      <c r="H99" s="431"/>
      <c r="I99" s="431"/>
      <c r="J99" s="431"/>
      <c r="K99" s="431"/>
      <c r="L99" s="431"/>
      <c r="M99" s="431"/>
      <c r="N99" s="431"/>
      <c r="O99" s="431"/>
      <c r="P99" s="431"/>
      <c r="Q99" s="431"/>
      <c r="R99" s="431"/>
      <c r="S99" s="431"/>
      <c r="T99" s="431"/>
      <c r="U99" s="431"/>
      <c r="V99" s="431"/>
      <c r="W99" s="431"/>
      <c r="X99" s="431"/>
      <c r="Y99" s="431"/>
      <c r="Z99" s="431"/>
      <c r="AA99" s="431"/>
      <c r="AB99" s="431"/>
      <c r="AC99" s="431"/>
      <c r="AD99" s="431"/>
      <c r="AE99" s="431"/>
      <c r="AF99" s="431"/>
      <c r="AG99" s="431"/>
      <c r="AH99" s="431"/>
    </row>
  </sheetData>
  <sheetProtection algorithmName="SHA-512" hashValue="+4HSnlski8JLvc5L5kmVmzl/RqPCLRMZ9VK7DSM13LY9wbCWXEGyAIuhLEObw9HsBfQHtY+JDZS0BVZdfz52hA==" saltValue="EMC9p+jA49yyEBs7hb9mtQ==" spinCount="100000" sheet="1" objects="1" scenarios="1" selectLockedCells="1" sort="0" autoFilter="0" pivotTables="0"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8B7DC-B953-45DE-A6D8-C2B4E52C4ACD}">
  <sheetPr>
    <tabColor theme="9" tint="0.39997558519241921"/>
  </sheetPr>
  <dimension ref="A1:CJ67"/>
  <sheetViews>
    <sheetView zoomScale="72" zoomScaleNormal="63" workbookViewId="0">
      <selection activeCell="CI1" sqref="CI1"/>
    </sheetView>
  </sheetViews>
  <sheetFormatPr defaultRowHeight="14.25" x14ac:dyDescent="0.2"/>
  <cols>
    <col min="1" max="1" width="26" style="33" bestFit="1" customWidth="1"/>
    <col min="2" max="2" width="7.85546875" style="33" bestFit="1" customWidth="1"/>
    <col min="3" max="3" width="7.7109375" style="33" bestFit="1" customWidth="1"/>
    <col min="4" max="4" width="7.42578125" style="33" bestFit="1" customWidth="1"/>
    <col min="5" max="5" width="11.5703125" style="33" customWidth="1"/>
    <col min="6" max="6" width="25.42578125" style="33" customWidth="1"/>
    <col min="7" max="7" width="28.28515625" style="33" bestFit="1" customWidth="1"/>
    <col min="8" max="8" width="15.5703125" style="2" customWidth="1"/>
    <col min="9" max="9" width="12.140625" style="2" customWidth="1"/>
    <col min="10" max="10" width="7.7109375" customWidth="1"/>
    <col min="11" max="15" width="10.140625" style="14" hidden="1" customWidth="1"/>
    <col min="16" max="16" width="12.42578125" style="14" hidden="1" customWidth="1"/>
    <col min="17" max="25" width="12.85546875" style="14" hidden="1" customWidth="1"/>
    <col min="26" max="26" width="12.42578125" style="14" hidden="1" customWidth="1"/>
    <col min="27" max="27" width="15.5703125" style="14" hidden="1" customWidth="1"/>
    <col min="28" max="28" width="11.7109375" style="14" hidden="1" customWidth="1"/>
    <col min="29" max="72" width="9.140625" style="14" hidden="1" customWidth="1"/>
    <col min="73" max="73" width="26" style="33" hidden="1" customWidth="1"/>
    <col min="74" max="74" width="15.7109375" style="14" hidden="1" customWidth="1"/>
    <col min="75" max="77" width="0" style="14" hidden="1" customWidth="1"/>
    <col min="78" max="16384" width="9.140625" style="14"/>
  </cols>
  <sheetData>
    <row r="1" spans="1:88" ht="18.75" customHeight="1" x14ac:dyDescent="0.2">
      <c r="A1" s="620" t="s">
        <v>96</v>
      </c>
      <c r="B1" s="593" t="s">
        <v>91</v>
      </c>
      <c r="C1" s="594"/>
      <c r="D1" s="594"/>
      <c r="E1" s="595"/>
      <c r="F1" s="627" t="s">
        <v>98</v>
      </c>
      <c r="G1" s="625" t="s">
        <v>97</v>
      </c>
      <c r="H1" s="599" t="s">
        <v>90</v>
      </c>
      <c r="I1" s="600"/>
      <c r="J1" s="601"/>
      <c r="K1" s="606"/>
      <c r="L1" s="606"/>
      <c r="M1" s="606"/>
      <c r="N1" s="606"/>
      <c r="O1" s="606"/>
      <c r="P1" s="606"/>
      <c r="Q1" s="606"/>
      <c r="R1" s="606"/>
      <c r="S1" s="606"/>
      <c r="T1" s="606"/>
      <c r="U1" s="606"/>
      <c r="V1" s="606"/>
      <c r="W1" s="606"/>
      <c r="X1" s="606"/>
      <c r="Y1" s="606"/>
      <c r="Z1" s="606"/>
      <c r="AA1" s="607"/>
      <c r="AB1" s="566" t="s">
        <v>84</v>
      </c>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8"/>
      <c r="BE1" s="177"/>
      <c r="BF1" s="177"/>
      <c r="BG1" s="177"/>
      <c r="BH1" s="177"/>
      <c r="BI1" s="177"/>
      <c r="BJ1" s="177"/>
      <c r="BK1" s="177"/>
      <c r="BL1" s="177"/>
      <c r="BM1" s="177"/>
      <c r="BN1" s="177"/>
      <c r="BO1" s="177"/>
      <c r="BP1" s="177"/>
      <c r="BQ1" s="177"/>
      <c r="BR1" s="177"/>
      <c r="BS1" s="177"/>
      <c r="BT1" s="177"/>
      <c r="BU1" s="620" t="s">
        <v>96</v>
      </c>
      <c r="BV1" s="178"/>
    </row>
    <row r="2" spans="1:88" ht="15" thickBot="1" x14ac:dyDescent="0.25">
      <c r="A2" s="621"/>
      <c r="B2" s="596"/>
      <c r="C2" s="597"/>
      <c r="D2" s="597"/>
      <c r="E2" s="598"/>
      <c r="F2" s="628"/>
      <c r="G2" s="626"/>
      <c r="H2" s="602"/>
      <c r="I2" s="603"/>
      <c r="J2" s="604"/>
      <c r="K2" s="609"/>
      <c r="L2" s="609"/>
      <c r="M2" s="609"/>
      <c r="N2" s="609"/>
      <c r="O2" s="609"/>
      <c r="P2" s="609"/>
      <c r="Q2" s="609"/>
      <c r="R2" s="609"/>
      <c r="S2" s="609"/>
      <c r="T2" s="609"/>
      <c r="U2" s="609"/>
      <c r="V2" s="609"/>
      <c r="W2" s="609"/>
      <c r="X2" s="609"/>
      <c r="Y2" s="609"/>
      <c r="Z2" s="609"/>
      <c r="AA2" s="610"/>
      <c r="AB2" s="622"/>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4"/>
      <c r="BE2" s="179"/>
      <c r="BF2" s="179"/>
      <c r="BG2" s="179"/>
      <c r="BH2" s="179"/>
      <c r="BI2" s="179"/>
      <c r="BJ2" s="179"/>
      <c r="BK2" s="179"/>
      <c r="BL2" s="179"/>
      <c r="BM2" s="179"/>
      <c r="BN2" s="179"/>
      <c r="BO2" s="179"/>
      <c r="BP2" s="179"/>
      <c r="BQ2" s="179"/>
      <c r="BR2" s="179"/>
      <c r="BS2" s="179"/>
      <c r="BT2" s="179"/>
      <c r="BU2" s="621"/>
      <c r="BV2" s="180"/>
    </row>
    <row r="3" spans="1:88" s="37" customFormat="1" ht="24" thickBot="1" x14ac:dyDescent="0.4">
      <c r="A3" s="51" t="s">
        <v>0</v>
      </c>
      <c r="B3" s="139" t="s">
        <v>66</v>
      </c>
      <c r="C3" s="135" t="s">
        <v>68</v>
      </c>
      <c r="D3" s="174" t="s">
        <v>92</v>
      </c>
      <c r="E3" s="227" t="s">
        <v>69</v>
      </c>
      <c r="F3" s="173" t="s">
        <v>72</v>
      </c>
      <c r="G3" s="133" t="s">
        <v>99</v>
      </c>
      <c r="H3" s="175" t="s">
        <v>93</v>
      </c>
      <c r="I3" s="176" t="s">
        <v>94</v>
      </c>
      <c r="J3" s="176" t="s">
        <v>95</v>
      </c>
      <c r="K3" s="147">
        <v>43906</v>
      </c>
      <c r="L3" s="148">
        <v>43907</v>
      </c>
      <c r="M3" s="148">
        <v>43908</v>
      </c>
      <c r="N3" s="148">
        <v>43909</v>
      </c>
      <c r="O3" s="148">
        <v>43910</v>
      </c>
      <c r="P3" s="148">
        <v>43911</v>
      </c>
      <c r="Q3" s="148">
        <v>43912</v>
      </c>
      <c r="R3" s="148">
        <v>43913</v>
      </c>
      <c r="S3" s="148">
        <v>43914</v>
      </c>
      <c r="T3" s="148">
        <v>43915</v>
      </c>
      <c r="U3" s="148">
        <v>43916</v>
      </c>
      <c r="V3" s="148">
        <v>43917</v>
      </c>
      <c r="W3" s="148">
        <v>43918</v>
      </c>
      <c r="X3" s="148">
        <v>43919</v>
      </c>
      <c r="Y3" s="148">
        <v>43920</v>
      </c>
      <c r="Z3" s="148">
        <v>43921</v>
      </c>
      <c r="AA3" s="149">
        <v>43922</v>
      </c>
      <c r="AB3" s="56">
        <v>43923</v>
      </c>
      <c r="AC3" s="56">
        <v>43924</v>
      </c>
      <c r="AD3" s="56">
        <v>43925</v>
      </c>
      <c r="AE3" s="56">
        <v>43926</v>
      </c>
      <c r="AF3" s="56">
        <v>43927</v>
      </c>
      <c r="AG3" s="56">
        <v>43928</v>
      </c>
      <c r="AH3" s="56">
        <v>43929</v>
      </c>
      <c r="AI3" s="56">
        <v>43930</v>
      </c>
      <c r="AJ3" s="56">
        <v>43931</v>
      </c>
      <c r="AK3" s="56">
        <v>43932</v>
      </c>
      <c r="AL3" s="56">
        <v>43933</v>
      </c>
      <c r="AM3" s="56">
        <v>43934</v>
      </c>
      <c r="AN3" s="228">
        <v>43935</v>
      </c>
      <c r="AO3" s="229">
        <v>43936</v>
      </c>
      <c r="AP3" s="229">
        <v>43937</v>
      </c>
      <c r="AQ3" s="229">
        <v>43938</v>
      </c>
      <c r="AR3" s="230">
        <v>43939</v>
      </c>
      <c r="AS3" s="56">
        <v>43940</v>
      </c>
      <c r="AT3" s="56">
        <v>43941</v>
      </c>
      <c r="AU3" s="56">
        <v>43942</v>
      </c>
      <c r="AV3" s="56">
        <v>43943</v>
      </c>
      <c r="AW3" s="56">
        <v>43944</v>
      </c>
      <c r="AX3" s="56">
        <v>43945</v>
      </c>
      <c r="AY3" s="56">
        <v>43946</v>
      </c>
      <c r="AZ3" s="56">
        <v>43947</v>
      </c>
      <c r="BA3" s="56">
        <v>43948</v>
      </c>
      <c r="BB3" s="56">
        <v>43949</v>
      </c>
      <c r="BC3" s="56">
        <v>43950</v>
      </c>
      <c r="BD3" s="56">
        <v>43951</v>
      </c>
      <c r="BE3" s="56">
        <v>43952</v>
      </c>
      <c r="BF3" s="56">
        <v>43953</v>
      </c>
      <c r="BG3" s="56">
        <v>43954</v>
      </c>
      <c r="BH3" s="56">
        <v>43955</v>
      </c>
      <c r="BI3" s="56">
        <v>43956</v>
      </c>
      <c r="BJ3" s="56">
        <v>43957</v>
      </c>
      <c r="BK3" s="56">
        <v>43958</v>
      </c>
      <c r="BL3" s="56">
        <v>43959</v>
      </c>
      <c r="BM3" s="56">
        <v>43960</v>
      </c>
      <c r="BN3" s="56">
        <v>43961</v>
      </c>
      <c r="BO3" s="56">
        <v>43962</v>
      </c>
      <c r="BP3" s="56">
        <v>43963</v>
      </c>
      <c r="BQ3" s="56">
        <v>43964</v>
      </c>
      <c r="BR3" s="56">
        <v>43965</v>
      </c>
      <c r="BS3" s="56">
        <v>43966</v>
      </c>
      <c r="BT3" s="56">
        <v>43967</v>
      </c>
      <c r="BU3" s="51" t="s">
        <v>0</v>
      </c>
      <c r="BV3" s="57" t="s">
        <v>76</v>
      </c>
      <c r="BZ3" s="264"/>
      <c r="CA3" s="264"/>
      <c r="CB3" s="264"/>
      <c r="CC3" s="264"/>
      <c r="CD3" s="264"/>
      <c r="CE3" s="264"/>
      <c r="CF3" s="264"/>
      <c r="CG3" s="264"/>
      <c r="CH3" s="264"/>
      <c r="CI3" s="264"/>
    </row>
    <row r="4" spans="1:88" ht="15" customHeight="1" thickBot="1" x14ac:dyDescent="0.3">
      <c r="A4" s="159" t="s">
        <v>51</v>
      </c>
      <c r="B4" s="244">
        <v>43890</v>
      </c>
      <c r="C4" s="184">
        <v>43916</v>
      </c>
      <c r="D4" s="185">
        <v>27</v>
      </c>
      <c r="E4" s="184">
        <v>43928</v>
      </c>
      <c r="F4" s="242">
        <f t="shared" ref="F4:F35" si="0">E4+21</f>
        <v>43949</v>
      </c>
      <c r="G4" s="242" t="s">
        <v>56</v>
      </c>
      <c r="H4" s="187">
        <v>43969</v>
      </c>
      <c r="I4" s="182"/>
      <c r="J4" s="183"/>
      <c r="K4" s="260">
        <v>779</v>
      </c>
      <c r="L4" s="164">
        <v>955</v>
      </c>
      <c r="M4" s="164">
        <v>1022</v>
      </c>
      <c r="N4" s="164">
        <v>1374</v>
      </c>
      <c r="O4" s="164">
        <v>1524</v>
      </c>
      <c r="P4" s="164">
        <v>1793</v>
      </c>
      <c r="Q4" s="164">
        <v>1997</v>
      </c>
      <c r="R4" s="164">
        <v>2221</v>
      </c>
      <c r="S4" s="164">
        <v>2328</v>
      </c>
      <c r="T4" s="164">
        <v>2591</v>
      </c>
      <c r="U4" s="165">
        <v>3207</v>
      </c>
      <c r="V4" s="164">
        <v>3477</v>
      </c>
      <c r="W4" s="164">
        <v>4030</v>
      </c>
      <c r="X4" s="164">
        <v>4465</v>
      </c>
      <c r="Y4" s="164">
        <v>4923</v>
      </c>
      <c r="Z4" s="164">
        <v>5432</v>
      </c>
      <c r="AA4" s="166">
        <v>5608</v>
      </c>
      <c r="AB4" s="222"/>
      <c r="AC4" s="223"/>
      <c r="AD4" s="223"/>
      <c r="AE4" s="252"/>
      <c r="AF4" s="252"/>
      <c r="AG4" s="252"/>
      <c r="AH4" s="252"/>
      <c r="AI4" s="254"/>
      <c r="AJ4" s="82"/>
      <c r="AK4" s="152"/>
      <c r="AL4" s="48"/>
      <c r="AM4" s="78"/>
      <c r="AN4" s="224"/>
      <c r="AO4" s="257"/>
      <c r="AP4" s="88"/>
      <c r="AQ4" s="225"/>
      <c r="AR4" s="226"/>
      <c r="AS4" s="82"/>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159" t="s">
        <v>51</v>
      </c>
      <c r="BV4" s="186">
        <f t="shared" ref="BV4:BV35" si="1">1-(SLOPE($K$3:$AA$3,K4:AA4))</f>
        <v>0.99689462277343976</v>
      </c>
      <c r="BZ4" s="611" t="s">
        <v>103</v>
      </c>
      <c r="CA4" s="612"/>
      <c r="CB4" s="612"/>
      <c r="CC4" s="612"/>
      <c r="CD4" s="612"/>
      <c r="CE4" s="612"/>
      <c r="CF4" s="612"/>
      <c r="CG4" s="612"/>
      <c r="CH4" s="612"/>
      <c r="CI4" s="613"/>
    </row>
    <row r="5" spans="1:88" ht="15.75" customHeight="1" x14ac:dyDescent="0.25">
      <c r="A5" s="159" t="s">
        <v>5</v>
      </c>
      <c r="B5" s="244">
        <v>43891</v>
      </c>
      <c r="C5" s="184">
        <v>43915</v>
      </c>
      <c r="D5" s="185">
        <v>24</v>
      </c>
      <c r="E5" s="184">
        <v>43929</v>
      </c>
      <c r="F5" s="242">
        <f t="shared" si="0"/>
        <v>43950</v>
      </c>
      <c r="G5" s="242" t="s">
        <v>56</v>
      </c>
      <c r="H5" s="187">
        <v>43952</v>
      </c>
      <c r="I5" s="182"/>
      <c r="J5" s="183"/>
      <c r="K5" s="260">
        <v>557</v>
      </c>
      <c r="L5" s="164">
        <v>700</v>
      </c>
      <c r="M5" s="164">
        <v>828</v>
      </c>
      <c r="N5" s="164">
        <v>1005</v>
      </c>
      <c r="O5" s="164">
        <v>1243</v>
      </c>
      <c r="P5" s="164">
        <v>1405</v>
      </c>
      <c r="Q5" s="164">
        <v>1646</v>
      </c>
      <c r="R5" s="164">
        <v>2108</v>
      </c>
      <c r="S5" s="164">
        <v>2538</v>
      </c>
      <c r="T5" s="165">
        <v>2998</v>
      </c>
      <c r="U5" s="164">
        <v>3899</v>
      </c>
      <c r="V5" s="164">
        <v>4657</v>
      </c>
      <c r="W5" s="164">
        <v>5095</v>
      </c>
      <c r="X5" s="164">
        <v>5852</v>
      </c>
      <c r="Y5" s="164">
        <v>7138</v>
      </c>
      <c r="Z5" s="164">
        <v>8210</v>
      </c>
      <c r="AA5" s="166">
        <v>9399</v>
      </c>
      <c r="AB5" s="151"/>
      <c r="AC5" s="150"/>
      <c r="AD5" s="150"/>
      <c r="AE5" s="150"/>
      <c r="AF5" s="150"/>
      <c r="AG5" s="150"/>
      <c r="AH5" s="253"/>
      <c r="AI5" s="150"/>
      <c r="AJ5" s="39"/>
      <c r="AK5" s="38"/>
      <c r="AL5" s="38"/>
      <c r="AM5" s="79"/>
      <c r="AN5" s="102"/>
      <c r="AO5" s="86"/>
      <c r="AP5" s="95"/>
      <c r="AQ5" s="85"/>
      <c r="AR5" s="103"/>
      <c r="AS5" s="83"/>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159" t="s">
        <v>5</v>
      </c>
      <c r="BV5" s="186">
        <f t="shared" si="1"/>
        <v>0.99828179080946866</v>
      </c>
      <c r="BZ5" s="614"/>
      <c r="CA5" s="615"/>
      <c r="CB5" s="615"/>
      <c r="CC5" s="615"/>
      <c r="CD5" s="615"/>
      <c r="CE5" s="615"/>
      <c r="CF5" s="615"/>
      <c r="CG5" s="615"/>
      <c r="CH5" s="615"/>
      <c r="CI5" s="616"/>
    </row>
    <row r="6" spans="1:88" ht="16.5" customHeight="1" thickBot="1" x14ac:dyDescent="0.3">
      <c r="A6" s="159" t="s">
        <v>34</v>
      </c>
      <c r="B6" s="244">
        <v>43893</v>
      </c>
      <c r="C6" s="184">
        <v>43908</v>
      </c>
      <c r="D6" s="185">
        <v>15</v>
      </c>
      <c r="E6" s="184">
        <v>43931</v>
      </c>
      <c r="F6" s="242">
        <f t="shared" si="0"/>
        <v>43952</v>
      </c>
      <c r="G6" s="262" t="s">
        <v>101</v>
      </c>
      <c r="H6" s="181">
        <v>43940</v>
      </c>
      <c r="I6" s="182"/>
      <c r="J6" s="183"/>
      <c r="K6" s="260">
        <v>967</v>
      </c>
      <c r="L6" s="164">
        <v>1578</v>
      </c>
      <c r="M6" s="165">
        <v>3038</v>
      </c>
      <c r="N6" s="164">
        <v>5704</v>
      </c>
      <c r="O6" s="164">
        <v>8403</v>
      </c>
      <c r="P6" s="164">
        <v>11727</v>
      </c>
      <c r="Q6" s="164">
        <v>15800</v>
      </c>
      <c r="R6" s="164">
        <v>20884</v>
      </c>
      <c r="S6" s="164">
        <v>25681</v>
      </c>
      <c r="T6" s="220">
        <v>30841</v>
      </c>
      <c r="U6" s="221">
        <v>37877</v>
      </c>
      <c r="V6" s="164">
        <v>44876</v>
      </c>
      <c r="W6" s="164">
        <v>52410</v>
      </c>
      <c r="X6" s="164">
        <v>59648</v>
      </c>
      <c r="Y6" s="164">
        <v>66663</v>
      </c>
      <c r="Z6" s="164">
        <v>75833</v>
      </c>
      <c r="AA6" s="166">
        <v>83948</v>
      </c>
      <c r="AB6" s="248"/>
      <c r="AC6" s="251"/>
      <c r="AD6" s="251"/>
      <c r="AE6" s="251"/>
      <c r="AF6" s="251"/>
      <c r="AG6" s="251"/>
      <c r="AH6" s="251"/>
      <c r="AI6" s="251"/>
      <c r="AJ6" s="251"/>
      <c r="AK6" s="256"/>
      <c r="AL6" s="39"/>
      <c r="AM6" s="79"/>
      <c r="AN6" s="102"/>
      <c r="AO6" s="258"/>
      <c r="AP6" s="96"/>
      <c r="AQ6" s="85"/>
      <c r="AR6" s="103"/>
      <c r="AS6" s="83"/>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159" t="s">
        <v>34</v>
      </c>
      <c r="BV6" s="186">
        <f t="shared" si="1"/>
        <v>0.99981985645012839</v>
      </c>
      <c r="BZ6" s="614"/>
      <c r="CA6" s="615"/>
      <c r="CB6" s="615"/>
      <c r="CC6" s="615"/>
      <c r="CD6" s="615"/>
      <c r="CE6" s="615"/>
      <c r="CF6" s="615"/>
      <c r="CG6" s="615"/>
      <c r="CH6" s="615"/>
      <c r="CI6" s="616"/>
    </row>
    <row r="7" spans="1:88" ht="15" customHeight="1" thickBot="1" x14ac:dyDescent="0.25">
      <c r="A7" s="159" t="s">
        <v>22</v>
      </c>
      <c r="B7" s="244">
        <v>43897</v>
      </c>
      <c r="C7" s="184">
        <v>43916</v>
      </c>
      <c r="D7" s="185">
        <v>19</v>
      </c>
      <c r="E7" s="184">
        <v>43935</v>
      </c>
      <c r="F7" s="242">
        <f t="shared" si="0"/>
        <v>43956</v>
      </c>
      <c r="G7" s="262" t="s">
        <v>100</v>
      </c>
      <c r="H7" s="181">
        <v>43927</v>
      </c>
      <c r="I7" s="188" t="s">
        <v>23</v>
      </c>
      <c r="J7" s="183"/>
      <c r="K7" s="142">
        <v>187</v>
      </c>
      <c r="L7" s="143">
        <v>217</v>
      </c>
      <c r="M7" s="161">
        <v>252</v>
      </c>
      <c r="N7" s="143">
        <v>328</v>
      </c>
      <c r="O7" s="143">
        <v>413</v>
      </c>
      <c r="P7" s="143">
        <v>523</v>
      </c>
      <c r="Q7" s="143">
        <v>640</v>
      </c>
      <c r="R7" s="143">
        <v>777</v>
      </c>
      <c r="S7" s="143">
        <v>1159</v>
      </c>
      <c r="T7" s="143">
        <v>1838</v>
      </c>
      <c r="U7" s="162">
        <v>2417</v>
      </c>
      <c r="V7" s="143">
        <v>3240</v>
      </c>
      <c r="W7" s="143">
        <v>4257</v>
      </c>
      <c r="X7" s="143">
        <v>4955</v>
      </c>
      <c r="Y7" s="143">
        <v>5752</v>
      </c>
      <c r="Z7" s="143">
        <v>6620</v>
      </c>
      <c r="AA7" s="144">
        <v>7738</v>
      </c>
      <c r="AB7" s="247"/>
      <c r="AC7" s="156"/>
      <c r="AD7" s="156"/>
      <c r="AE7" s="156"/>
      <c r="AF7" s="156"/>
      <c r="AG7" s="156"/>
      <c r="AH7" s="156"/>
      <c r="AI7" s="156"/>
      <c r="AJ7" s="255"/>
      <c r="AK7" s="155"/>
      <c r="AL7" s="83"/>
      <c r="AM7" s="79"/>
      <c r="AN7" s="102"/>
      <c r="AO7" s="87"/>
      <c r="AP7" s="96"/>
      <c r="AQ7" s="85"/>
      <c r="AR7" s="103"/>
      <c r="AS7" s="83"/>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159" t="s">
        <v>22</v>
      </c>
      <c r="BV7" s="186">
        <f t="shared" si="1"/>
        <v>0.99813907546849756</v>
      </c>
      <c r="BZ7" s="614"/>
      <c r="CA7" s="615"/>
      <c r="CB7" s="615"/>
      <c r="CC7" s="615"/>
      <c r="CD7" s="615"/>
      <c r="CE7" s="615"/>
      <c r="CF7" s="615"/>
      <c r="CG7" s="615"/>
      <c r="CH7" s="615"/>
      <c r="CI7" s="616"/>
    </row>
    <row r="8" spans="1:88" ht="15.75" customHeight="1" x14ac:dyDescent="0.2">
      <c r="A8" s="159" t="s">
        <v>32</v>
      </c>
      <c r="B8" s="244">
        <v>43898</v>
      </c>
      <c r="C8" s="184">
        <v>43913</v>
      </c>
      <c r="D8" s="185">
        <v>15</v>
      </c>
      <c r="E8" s="184">
        <v>43936</v>
      </c>
      <c r="F8" s="242">
        <f t="shared" si="0"/>
        <v>43957</v>
      </c>
      <c r="G8" s="262" t="s">
        <v>100</v>
      </c>
      <c r="H8" s="181">
        <v>43941</v>
      </c>
      <c r="I8" s="182"/>
      <c r="J8" s="183"/>
      <c r="K8" s="142">
        <v>176</v>
      </c>
      <c r="L8" s="161">
        <v>250</v>
      </c>
      <c r="M8" s="143">
        <v>397</v>
      </c>
      <c r="N8" s="143">
        <v>741</v>
      </c>
      <c r="O8" s="143">
        <v>890</v>
      </c>
      <c r="P8" s="143">
        <v>1327</v>
      </c>
      <c r="Q8" s="143">
        <v>1914</v>
      </c>
      <c r="R8" s="162">
        <v>2844</v>
      </c>
      <c r="S8" s="143">
        <v>3675</v>
      </c>
      <c r="T8" s="143">
        <v>4402</v>
      </c>
      <c r="U8" s="143">
        <v>6876</v>
      </c>
      <c r="V8" s="143">
        <v>8825</v>
      </c>
      <c r="W8" s="143">
        <v>11124</v>
      </c>
      <c r="X8" s="143">
        <v>13386</v>
      </c>
      <c r="Y8" s="143">
        <v>16636</v>
      </c>
      <c r="Z8" s="143">
        <v>18696</v>
      </c>
      <c r="AA8" s="144">
        <v>22255</v>
      </c>
      <c r="AB8" s="82"/>
      <c r="AC8" s="152"/>
      <c r="AD8" s="153"/>
      <c r="AE8" s="48"/>
      <c r="AF8" s="48"/>
      <c r="AG8" s="48"/>
      <c r="AH8" s="48"/>
      <c r="AI8" s="48"/>
      <c r="AJ8" s="48"/>
      <c r="AK8" s="48"/>
      <c r="AL8" s="38"/>
      <c r="AM8" s="79"/>
      <c r="AN8" s="102"/>
      <c r="AO8" s="87"/>
      <c r="AP8" s="96"/>
      <c r="AQ8" s="85"/>
      <c r="AR8" s="103"/>
      <c r="AS8" s="83"/>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159" t="s">
        <v>32</v>
      </c>
      <c r="BV8" s="186">
        <f t="shared" si="1"/>
        <v>0.99934592987477577</v>
      </c>
      <c r="BZ8" s="614"/>
      <c r="CA8" s="615"/>
      <c r="CB8" s="615"/>
      <c r="CC8" s="615"/>
      <c r="CD8" s="615"/>
      <c r="CE8" s="615"/>
      <c r="CF8" s="615"/>
      <c r="CG8" s="615"/>
      <c r="CH8" s="615"/>
      <c r="CI8" s="616"/>
    </row>
    <row r="9" spans="1:88" ht="15.75" customHeight="1" x14ac:dyDescent="0.2">
      <c r="A9" s="159" t="s">
        <v>9</v>
      </c>
      <c r="B9" s="244">
        <v>43898</v>
      </c>
      <c r="C9" s="184">
        <v>43917</v>
      </c>
      <c r="D9" s="185">
        <v>19</v>
      </c>
      <c r="E9" s="184">
        <v>43936</v>
      </c>
      <c r="F9" s="242">
        <f t="shared" si="0"/>
        <v>43957</v>
      </c>
      <c r="G9" s="242" t="s">
        <v>56</v>
      </c>
      <c r="H9" s="187">
        <v>43959</v>
      </c>
      <c r="I9" s="182"/>
      <c r="J9" s="183"/>
      <c r="K9" s="142">
        <v>101</v>
      </c>
      <c r="L9" s="143">
        <v>190</v>
      </c>
      <c r="M9" s="161">
        <v>306</v>
      </c>
      <c r="N9" s="143">
        <v>331</v>
      </c>
      <c r="O9" s="143">
        <v>440</v>
      </c>
      <c r="P9" s="143">
        <v>763</v>
      </c>
      <c r="Q9" s="143">
        <v>1004</v>
      </c>
      <c r="R9" s="143">
        <v>1227</v>
      </c>
      <c r="S9" s="143">
        <v>1412</v>
      </c>
      <c r="T9" s="143">
        <v>1682</v>
      </c>
      <c r="U9" s="143">
        <v>2357</v>
      </c>
      <c r="V9" s="162">
        <v>2900</v>
      </c>
      <c r="W9" s="143">
        <v>3763</v>
      </c>
      <c r="X9" s="143">
        <v>4246</v>
      </c>
      <c r="Y9" s="143">
        <v>5473</v>
      </c>
      <c r="Z9" s="143">
        <v>6741</v>
      </c>
      <c r="AA9" s="144">
        <v>6956</v>
      </c>
      <c r="AB9" s="83"/>
      <c r="AC9" s="38"/>
      <c r="AD9" s="38"/>
      <c r="AE9" s="38"/>
      <c r="AF9" s="58"/>
      <c r="AG9" s="38"/>
      <c r="AH9" s="38"/>
      <c r="AI9" s="38"/>
      <c r="AJ9" s="38"/>
      <c r="AK9" s="38"/>
      <c r="AL9" s="38"/>
      <c r="AM9" s="79"/>
      <c r="AN9" s="102"/>
      <c r="AO9" s="87"/>
      <c r="AP9" s="96"/>
      <c r="AQ9" s="85"/>
      <c r="AR9" s="103"/>
      <c r="AS9" s="83"/>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159" t="s">
        <v>9</v>
      </c>
      <c r="BV9" s="186">
        <f t="shared" si="1"/>
        <v>0.99794373273312464</v>
      </c>
      <c r="BZ9" s="614"/>
      <c r="CA9" s="615"/>
      <c r="CB9" s="615"/>
      <c r="CC9" s="615"/>
      <c r="CD9" s="615"/>
      <c r="CE9" s="615"/>
      <c r="CF9" s="615"/>
      <c r="CG9" s="615"/>
      <c r="CH9" s="615"/>
      <c r="CI9" s="616"/>
      <c r="CJ9" s="179"/>
    </row>
    <row r="10" spans="1:88" ht="15.75" customHeight="1" x14ac:dyDescent="0.2">
      <c r="A10" s="159" t="s">
        <v>13</v>
      </c>
      <c r="B10" s="244">
        <v>43899</v>
      </c>
      <c r="C10" s="184">
        <v>43916</v>
      </c>
      <c r="D10" s="185">
        <v>19</v>
      </c>
      <c r="E10" s="184">
        <v>43937</v>
      </c>
      <c r="F10" s="242">
        <f t="shared" si="0"/>
        <v>43958</v>
      </c>
      <c r="G10" s="262" t="s">
        <v>100</v>
      </c>
      <c r="H10" s="181">
        <v>43928</v>
      </c>
      <c r="I10" s="189"/>
      <c r="J10" s="183"/>
      <c r="K10" s="142">
        <v>83</v>
      </c>
      <c r="L10" s="143">
        <v>161</v>
      </c>
      <c r="M10" s="161">
        <v>272</v>
      </c>
      <c r="N10" s="143">
        <v>422</v>
      </c>
      <c r="O10" s="143">
        <v>585</v>
      </c>
      <c r="P10" s="143">
        <v>753</v>
      </c>
      <c r="Q10" s="143">
        <v>1049</v>
      </c>
      <c r="R10" s="143">
        <v>1285</v>
      </c>
      <c r="S10" s="143">
        <v>1537</v>
      </c>
      <c r="T10" s="143">
        <v>1865</v>
      </c>
      <c r="U10" s="162">
        <v>2538</v>
      </c>
      <c r="V10" s="143">
        <v>3024</v>
      </c>
      <c r="W10" s="143">
        <v>3491</v>
      </c>
      <c r="X10" s="143">
        <v>4596</v>
      </c>
      <c r="Y10" s="143">
        <v>5056</v>
      </c>
      <c r="Z10" s="143">
        <v>5994</v>
      </c>
      <c r="AA10" s="144">
        <v>6980</v>
      </c>
      <c r="AB10" s="83"/>
      <c r="AC10" s="38"/>
      <c r="AD10" s="38"/>
      <c r="AE10" s="38"/>
      <c r="AF10" s="38"/>
      <c r="AG10" s="58"/>
      <c r="AH10" s="38"/>
      <c r="AI10" s="38"/>
      <c r="AJ10" s="38"/>
      <c r="AK10" s="38"/>
      <c r="AL10" s="38"/>
      <c r="AM10" s="79"/>
      <c r="AN10" s="102"/>
      <c r="AO10" s="87"/>
      <c r="AP10" s="96"/>
      <c r="AQ10" s="85"/>
      <c r="AR10" s="103"/>
      <c r="AS10" s="83"/>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159" t="s">
        <v>13</v>
      </c>
      <c r="BV10" s="186">
        <f t="shared" si="1"/>
        <v>0.99780156333239844</v>
      </c>
      <c r="BZ10" s="614"/>
      <c r="CA10" s="615"/>
      <c r="CB10" s="615"/>
      <c r="CC10" s="615"/>
      <c r="CD10" s="615"/>
      <c r="CE10" s="615"/>
      <c r="CF10" s="615"/>
      <c r="CG10" s="615"/>
      <c r="CH10" s="615"/>
      <c r="CI10" s="616"/>
    </row>
    <row r="11" spans="1:88" ht="15.75" customHeight="1" x14ac:dyDescent="0.2">
      <c r="A11" s="159" t="s">
        <v>41</v>
      </c>
      <c r="B11" s="244">
        <v>43899</v>
      </c>
      <c r="C11" s="184">
        <v>43918</v>
      </c>
      <c r="D11" s="185">
        <v>19</v>
      </c>
      <c r="E11" s="184">
        <v>43937</v>
      </c>
      <c r="F11" s="242">
        <f t="shared" si="0"/>
        <v>43958</v>
      </c>
      <c r="G11" s="242" t="s">
        <v>56</v>
      </c>
      <c r="H11" s="181">
        <v>43927</v>
      </c>
      <c r="I11" s="191">
        <v>43951</v>
      </c>
      <c r="J11" s="192" t="s">
        <v>42</v>
      </c>
      <c r="K11" s="142">
        <v>79</v>
      </c>
      <c r="L11" s="143">
        <v>112</v>
      </c>
      <c r="M11" s="143">
        <v>155</v>
      </c>
      <c r="N11" s="143">
        <v>206</v>
      </c>
      <c r="O11" s="161">
        <v>311</v>
      </c>
      <c r="P11" s="143">
        <v>399</v>
      </c>
      <c r="Q11" s="143">
        <v>509</v>
      </c>
      <c r="R11" s="143">
        <v>698</v>
      </c>
      <c r="S11" s="143">
        <v>946</v>
      </c>
      <c r="T11" s="143">
        <v>1260</v>
      </c>
      <c r="U11" s="143">
        <v>1795</v>
      </c>
      <c r="V11" s="143">
        <v>2345</v>
      </c>
      <c r="W11" s="162">
        <v>2845</v>
      </c>
      <c r="X11" s="143">
        <v>3432</v>
      </c>
      <c r="Y11" s="143">
        <v>4155</v>
      </c>
      <c r="Z11" s="143">
        <v>4963</v>
      </c>
      <c r="AA11" s="144">
        <v>6009</v>
      </c>
      <c r="AB11" s="83"/>
      <c r="AC11" s="38"/>
      <c r="AD11" s="38"/>
      <c r="AE11" s="38"/>
      <c r="AF11" s="38"/>
      <c r="AG11" s="58"/>
      <c r="AH11" s="38"/>
      <c r="AI11" s="38"/>
      <c r="AJ11" s="38"/>
      <c r="AK11" s="38"/>
      <c r="AL11" s="38"/>
      <c r="AM11" s="79"/>
      <c r="AN11" s="102"/>
      <c r="AO11" s="87"/>
      <c r="AP11" s="96"/>
      <c r="AQ11" s="85"/>
      <c r="AR11" s="103"/>
      <c r="AS11" s="83"/>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159" t="s">
        <v>41</v>
      </c>
      <c r="BV11" s="186">
        <f t="shared" si="1"/>
        <v>0.99750868925634162</v>
      </c>
      <c r="BZ11" s="614"/>
      <c r="CA11" s="615"/>
      <c r="CB11" s="615"/>
      <c r="CC11" s="615"/>
      <c r="CD11" s="615"/>
      <c r="CE11" s="615"/>
      <c r="CF11" s="615"/>
      <c r="CG11" s="615"/>
      <c r="CH11" s="615"/>
      <c r="CI11" s="616"/>
    </row>
    <row r="12" spans="1:88" ht="16.5" customHeight="1" thickBot="1" x14ac:dyDescent="0.25">
      <c r="A12" s="159" t="s">
        <v>10</v>
      </c>
      <c r="B12" s="244">
        <v>43899</v>
      </c>
      <c r="C12" s="184">
        <v>43920</v>
      </c>
      <c r="D12" s="185">
        <v>21</v>
      </c>
      <c r="E12" s="184">
        <v>43937</v>
      </c>
      <c r="F12" s="242">
        <f t="shared" si="0"/>
        <v>43958</v>
      </c>
      <c r="G12" s="262" t="s">
        <v>100</v>
      </c>
      <c r="H12" s="190">
        <v>43945</v>
      </c>
      <c r="I12" s="182"/>
      <c r="J12" s="183"/>
      <c r="K12" s="142">
        <v>121</v>
      </c>
      <c r="L12" s="143">
        <v>146</v>
      </c>
      <c r="M12" s="143">
        <v>197</v>
      </c>
      <c r="N12" s="161">
        <v>287</v>
      </c>
      <c r="O12" s="143">
        <v>485</v>
      </c>
      <c r="P12" s="143">
        <v>555</v>
      </c>
      <c r="Q12" s="143">
        <v>621</v>
      </c>
      <c r="R12" s="143">
        <v>772</v>
      </c>
      <c r="S12" s="143">
        <v>1026</v>
      </c>
      <c r="T12" s="143">
        <v>1247</v>
      </c>
      <c r="U12" s="143">
        <v>1525</v>
      </c>
      <c r="V12" s="143">
        <v>2000</v>
      </c>
      <c r="W12" s="143">
        <v>2366</v>
      </c>
      <c r="X12" s="143">
        <v>2651</v>
      </c>
      <c r="Y12" s="162">
        <v>2808</v>
      </c>
      <c r="Z12" s="143">
        <v>3929</v>
      </c>
      <c r="AA12" s="144">
        <v>4638</v>
      </c>
      <c r="AB12" s="157"/>
      <c r="AC12" s="154"/>
      <c r="AD12" s="154"/>
      <c r="AE12" s="154"/>
      <c r="AF12" s="154"/>
      <c r="AG12" s="154"/>
      <c r="AH12" s="154"/>
      <c r="AI12" s="38"/>
      <c r="AJ12" s="38"/>
      <c r="AK12" s="38"/>
      <c r="AL12" s="38"/>
      <c r="AM12" s="80"/>
      <c r="AN12" s="102"/>
      <c r="AO12" s="87"/>
      <c r="AP12" s="96"/>
      <c r="AQ12" s="85"/>
      <c r="AR12" s="103"/>
      <c r="AS12" s="83"/>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159" t="s">
        <v>10</v>
      </c>
      <c r="BV12" s="186">
        <f t="shared" si="1"/>
        <v>0.99654830363107672</v>
      </c>
      <c r="BZ12" s="614"/>
      <c r="CA12" s="615"/>
      <c r="CB12" s="615"/>
      <c r="CC12" s="615"/>
      <c r="CD12" s="615"/>
      <c r="CE12" s="615"/>
      <c r="CF12" s="615"/>
      <c r="CG12" s="615"/>
      <c r="CH12" s="615"/>
      <c r="CI12" s="616"/>
    </row>
    <row r="13" spans="1:88" ht="16.5" customHeight="1" thickBot="1" x14ac:dyDescent="0.25">
      <c r="A13" s="159" t="s">
        <v>47</v>
      </c>
      <c r="B13" s="244">
        <v>43899</v>
      </c>
      <c r="C13" s="184">
        <v>43920</v>
      </c>
      <c r="D13" s="185">
        <v>21</v>
      </c>
      <c r="E13" s="184">
        <v>43937</v>
      </c>
      <c r="F13" s="242">
        <f t="shared" si="0"/>
        <v>43958</v>
      </c>
      <c r="G13" s="262" t="s">
        <v>100</v>
      </c>
      <c r="H13" s="181">
        <v>43942</v>
      </c>
      <c r="I13" s="182"/>
      <c r="J13" s="183"/>
      <c r="K13" s="142">
        <v>85</v>
      </c>
      <c r="L13" s="143">
        <v>110</v>
      </c>
      <c r="M13" s="143">
        <v>196</v>
      </c>
      <c r="N13" s="161">
        <v>306</v>
      </c>
      <c r="O13" s="143">
        <v>374</v>
      </c>
      <c r="P13" s="143">
        <v>582</v>
      </c>
      <c r="Q13" s="143">
        <v>643</v>
      </c>
      <c r="R13" s="143">
        <v>758</v>
      </c>
      <c r="S13" s="143">
        <v>955</v>
      </c>
      <c r="T13" s="143">
        <v>1229</v>
      </c>
      <c r="U13" s="143">
        <v>1563</v>
      </c>
      <c r="V13" s="143">
        <v>1937</v>
      </c>
      <c r="W13" s="143">
        <v>2455</v>
      </c>
      <c r="X13" s="143">
        <v>2792</v>
      </c>
      <c r="Y13" s="162">
        <v>3147</v>
      </c>
      <c r="Z13" s="143">
        <v>3809</v>
      </c>
      <c r="AA13" s="144">
        <v>4355</v>
      </c>
      <c r="AB13" s="247"/>
      <c r="AC13" s="250"/>
      <c r="AD13" s="156"/>
      <c r="AE13" s="156"/>
      <c r="AF13" s="156"/>
      <c r="AG13" s="156"/>
      <c r="AH13" s="155"/>
      <c r="AI13" s="83"/>
      <c r="AJ13" s="38"/>
      <c r="AK13" s="38"/>
      <c r="AL13" s="58"/>
      <c r="AM13" s="79"/>
      <c r="AN13" s="102"/>
      <c r="AO13" s="87"/>
      <c r="AP13" s="96"/>
      <c r="AQ13" s="85"/>
      <c r="AR13" s="103"/>
      <c r="AS13" s="83"/>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159" t="s">
        <v>47</v>
      </c>
      <c r="BV13" s="186">
        <f t="shared" si="1"/>
        <v>0.99647968558852307</v>
      </c>
      <c r="BZ13" s="614"/>
      <c r="CA13" s="615"/>
      <c r="CB13" s="615"/>
      <c r="CC13" s="615"/>
      <c r="CD13" s="615"/>
      <c r="CE13" s="615"/>
      <c r="CF13" s="615"/>
      <c r="CG13" s="615"/>
      <c r="CH13" s="615"/>
      <c r="CI13" s="616"/>
    </row>
    <row r="14" spans="1:88" ht="16.5" customHeight="1" x14ac:dyDescent="0.2">
      <c r="A14" s="159" t="s">
        <v>6</v>
      </c>
      <c r="B14" s="244">
        <v>43899</v>
      </c>
      <c r="C14" s="184">
        <v>43922</v>
      </c>
      <c r="D14" s="185">
        <v>22</v>
      </c>
      <c r="E14" s="184">
        <v>43937</v>
      </c>
      <c r="F14" s="242">
        <f t="shared" si="0"/>
        <v>43958</v>
      </c>
      <c r="G14" s="262" t="s">
        <v>100</v>
      </c>
      <c r="H14" s="190">
        <v>43937</v>
      </c>
      <c r="I14" s="182"/>
      <c r="J14" s="183"/>
      <c r="K14" s="142">
        <v>132</v>
      </c>
      <c r="L14" s="143">
        <v>167</v>
      </c>
      <c r="M14" s="143">
        <v>218</v>
      </c>
      <c r="N14" s="161">
        <v>277</v>
      </c>
      <c r="O14" s="143">
        <v>363</v>
      </c>
      <c r="P14" s="143">
        <v>475</v>
      </c>
      <c r="Q14" s="143">
        <v>591</v>
      </c>
      <c r="R14" s="143">
        <v>704</v>
      </c>
      <c r="S14" s="143">
        <v>723</v>
      </c>
      <c r="T14" s="143">
        <v>1021</v>
      </c>
      <c r="U14" s="143">
        <v>1430</v>
      </c>
      <c r="V14" s="143">
        <v>1433</v>
      </c>
      <c r="W14" s="143">
        <v>1740</v>
      </c>
      <c r="X14" s="143">
        <v>2307</v>
      </c>
      <c r="Y14" s="143">
        <v>2311</v>
      </c>
      <c r="Z14" s="143">
        <v>2966</v>
      </c>
      <c r="AA14" s="168">
        <v>2982</v>
      </c>
      <c r="AB14" s="249"/>
      <c r="AC14" s="64"/>
      <c r="AD14" s="64"/>
      <c r="AE14" s="64"/>
      <c r="AF14" s="64"/>
      <c r="AG14" s="64"/>
      <c r="AH14" s="48"/>
      <c r="AI14" s="38"/>
      <c r="AJ14" s="38"/>
      <c r="AK14" s="38"/>
      <c r="AL14" s="38"/>
      <c r="AM14" s="79"/>
      <c r="AN14" s="102"/>
      <c r="AO14" s="87"/>
      <c r="AP14" s="96"/>
      <c r="AQ14" s="90"/>
      <c r="AR14" s="103"/>
      <c r="AS14" s="83"/>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159" t="s">
        <v>6</v>
      </c>
      <c r="BV14" s="186">
        <f t="shared" si="1"/>
        <v>0.99505419655850436</v>
      </c>
      <c r="BZ14" s="614"/>
      <c r="CA14" s="615"/>
      <c r="CB14" s="615"/>
      <c r="CC14" s="615"/>
      <c r="CD14" s="615"/>
      <c r="CE14" s="615"/>
      <c r="CF14" s="615"/>
      <c r="CG14" s="615"/>
      <c r="CH14" s="615"/>
      <c r="CI14" s="616"/>
    </row>
    <row r="15" spans="1:88" ht="15.75" x14ac:dyDescent="0.2">
      <c r="A15" s="159" t="s">
        <v>46</v>
      </c>
      <c r="B15" s="244">
        <v>43900</v>
      </c>
      <c r="C15" s="184">
        <v>43922</v>
      </c>
      <c r="D15" s="185">
        <v>21</v>
      </c>
      <c r="E15" s="184">
        <v>43938</v>
      </c>
      <c r="F15" s="242">
        <f t="shared" si="0"/>
        <v>43959</v>
      </c>
      <c r="G15" s="262" t="s">
        <v>100</v>
      </c>
      <c r="H15" s="181">
        <v>43934</v>
      </c>
      <c r="I15" s="182"/>
      <c r="J15" s="183"/>
      <c r="K15" s="142">
        <v>52</v>
      </c>
      <c r="L15" s="143">
        <v>74</v>
      </c>
      <c r="M15" s="143">
        <v>100</v>
      </c>
      <c r="N15" s="143">
        <v>154</v>
      </c>
      <c r="O15" s="167">
        <v>223</v>
      </c>
      <c r="P15" s="161">
        <v>304</v>
      </c>
      <c r="Q15" s="143">
        <v>393</v>
      </c>
      <c r="R15" s="143">
        <v>614</v>
      </c>
      <c r="S15" s="143">
        <v>772</v>
      </c>
      <c r="T15" s="143">
        <v>916</v>
      </c>
      <c r="U15" s="143">
        <v>1097</v>
      </c>
      <c r="V15" s="143">
        <v>1318</v>
      </c>
      <c r="W15" s="143">
        <v>1511</v>
      </c>
      <c r="X15" s="143">
        <v>1720</v>
      </c>
      <c r="Y15" s="143">
        <v>1917</v>
      </c>
      <c r="Z15" s="143">
        <v>2391</v>
      </c>
      <c r="AA15" s="168">
        <v>2933</v>
      </c>
      <c r="AB15" s="158"/>
      <c r="AC15" s="40"/>
      <c r="AD15" s="40"/>
      <c r="AE15" s="40"/>
      <c r="AF15" s="40"/>
      <c r="AG15" s="40"/>
      <c r="AH15" s="38"/>
      <c r="AI15" s="38"/>
      <c r="AJ15" s="38"/>
      <c r="AK15" s="38"/>
      <c r="AL15" s="38"/>
      <c r="AM15" s="79"/>
      <c r="AN15" s="102"/>
      <c r="AO15" s="87"/>
      <c r="AP15" s="96"/>
      <c r="AQ15" s="90"/>
      <c r="AR15" s="103"/>
      <c r="AS15" s="83"/>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159" t="s">
        <v>46</v>
      </c>
      <c r="BV15" s="186">
        <f t="shared" si="1"/>
        <v>0.99449441635049951</v>
      </c>
      <c r="BZ15" s="614"/>
      <c r="CA15" s="615"/>
      <c r="CB15" s="615"/>
      <c r="CC15" s="615"/>
      <c r="CD15" s="615"/>
      <c r="CE15" s="615"/>
      <c r="CF15" s="615"/>
      <c r="CG15" s="615"/>
      <c r="CH15" s="615"/>
      <c r="CI15" s="616"/>
    </row>
    <row r="16" spans="1:88" ht="15.75" x14ac:dyDescent="0.2">
      <c r="A16" s="159" t="s">
        <v>19</v>
      </c>
      <c r="B16" s="244">
        <v>43901</v>
      </c>
      <c r="C16" s="184">
        <v>43917</v>
      </c>
      <c r="D16" s="185">
        <v>16</v>
      </c>
      <c r="E16" s="184">
        <v>43939</v>
      </c>
      <c r="F16" s="242">
        <f t="shared" si="0"/>
        <v>43960</v>
      </c>
      <c r="G16" s="262" t="s">
        <v>100</v>
      </c>
      <c r="H16" s="190">
        <v>43937</v>
      </c>
      <c r="I16" s="191">
        <v>43951</v>
      </c>
      <c r="J16" s="183"/>
      <c r="K16" s="142">
        <v>115</v>
      </c>
      <c r="L16" s="143">
        <v>196</v>
      </c>
      <c r="M16" s="161">
        <v>257</v>
      </c>
      <c r="N16" s="143">
        <v>392</v>
      </c>
      <c r="O16" s="143">
        <v>537</v>
      </c>
      <c r="P16" s="143">
        <v>763</v>
      </c>
      <c r="Q16" s="143">
        <v>837</v>
      </c>
      <c r="R16" s="143">
        <v>1172</v>
      </c>
      <c r="S16" s="143">
        <v>1388</v>
      </c>
      <c r="T16" s="143">
        <v>1795</v>
      </c>
      <c r="U16" s="143">
        <v>2304</v>
      </c>
      <c r="V16" s="162">
        <v>2744</v>
      </c>
      <c r="W16" s="143">
        <v>3315</v>
      </c>
      <c r="X16" s="143">
        <v>3540</v>
      </c>
      <c r="Y16" s="143">
        <v>4025</v>
      </c>
      <c r="Z16" s="143">
        <v>5237</v>
      </c>
      <c r="AA16" s="144">
        <v>6424</v>
      </c>
      <c r="AB16" s="158"/>
      <c r="AC16" s="40"/>
      <c r="AD16" s="40"/>
      <c r="AE16" s="40"/>
      <c r="AF16" s="58"/>
      <c r="AG16" s="40"/>
      <c r="AH16" s="38"/>
      <c r="AI16" s="38"/>
      <c r="AJ16" s="38"/>
      <c r="AK16" s="38"/>
      <c r="AL16" s="38"/>
      <c r="AM16" s="79"/>
      <c r="AN16" s="102"/>
      <c r="AO16" s="87"/>
      <c r="AP16" s="96"/>
      <c r="AQ16" s="85"/>
      <c r="AR16" s="103"/>
      <c r="AS16" s="83"/>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159" t="s">
        <v>19</v>
      </c>
      <c r="BV16" s="186">
        <f t="shared" si="1"/>
        <v>0.99747833319928025</v>
      </c>
      <c r="BZ16" s="614"/>
      <c r="CA16" s="615"/>
      <c r="CB16" s="615"/>
      <c r="CC16" s="615"/>
      <c r="CD16" s="615"/>
      <c r="CE16" s="615"/>
      <c r="CF16" s="615"/>
      <c r="CG16" s="615"/>
      <c r="CH16" s="615"/>
      <c r="CI16" s="616"/>
    </row>
    <row r="17" spans="1:87" ht="15.75" x14ac:dyDescent="0.2">
      <c r="A17" s="159" t="s">
        <v>35</v>
      </c>
      <c r="B17" s="244">
        <v>43901</v>
      </c>
      <c r="C17" s="184"/>
      <c r="D17" s="185"/>
      <c r="E17" s="184">
        <v>43939</v>
      </c>
      <c r="F17" s="242">
        <f t="shared" si="0"/>
        <v>43960</v>
      </c>
      <c r="G17" s="262" t="s">
        <v>100</v>
      </c>
      <c r="H17" s="181">
        <v>43951</v>
      </c>
      <c r="I17" s="182"/>
      <c r="J17" s="183"/>
      <c r="K17" s="261">
        <v>39</v>
      </c>
      <c r="L17" s="143">
        <v>64</v>
      </c>
      <c r="M17" s="143">
        <v>92</v>
      </c>
      <c r="N17" s="143">
        <v>136</v>
      </c>
      <c r="O17" s="143">
        <v>189</v>
      </c>
      <c r="P17" s="167">
        <v>256</v>
      </c>
      <c r="Q17" s="161">
        <v>305</v>
      </c>
      <c r="R17" s="143">
        <v>353</v>
      </c>
      <c r="S17" s="143">
        <v>495</v>
      </c>
      <c r="T17" s="143">
        <v>590</v>
      </c>
      <c r="U17" s="143">
        <v>738</v>
      </c>
      <c r="V17" s="143">
        <v>887</v>
      </c>
      <c r="W17" s="143">
        <v>1020</v>
      </c>
      <c r="X17" s="143">
        <v>1191</v>
      </c>
      <c r="Y17" s="143">
        <v>1313</v>
      </c>
      <c r="Z17" s="143">
        <v>1535</v>
      </c>
      <c r="AA17" s="144">
        <v>1675</v>
      </c>
      <c r="AB17" s="83"/>
      <c r="AC17" s="60"/>
      <c r="AD17" s="38"/>
      <c r="AE17" s="38"/>
      <c r="AF17" s="38"/>
      <c r="AG17" s="38"/>
      <c r="AH17" s="38"/>
      <c r="AI17" s="38"/>
      <c r="AJ17" s="38"/>
      <c r="AK17" s="38"/>
      <c r="AL17" s="38"/>
      <c r="AM17" s="79"/>
      <c r="AN17" s="102"/>
      <c r="AO17" s="87"/>
      <c r="AP17" s="96"/>
      <c r="AQ17" s="85"/>
      <c r="AR17" s="103"/>
      <c r="AS17" s="83"/>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159" t="s">
        <v>35</v>
      </c>
      <c r="BV17" s="186">
        <f t="shared" si="1"/>
        <v>0.9909215873474545</v>
      </c>
      <c r="BZ17" s="614"/>
      <c r="CA17" s="615"/>
      <c r="CB17" s="615"/>
      <c r="CC17" s="615"/>
      <c r="CD17" s="615"/>
      <c r="CE17" s="615"/>
      <c r="CF17" s="615"/>
      <c r="CG17" s="615"/>
      <c r="CH17" s="615"/>
      <c r="CI17" s="616"/>
    </row>
    <row r="18" spans="1:87" ht="15.75" x14ac:dyDescent="0.2">
      <c r="A18" s="159" t="s">
        <v>25</v>
      </c>
      <c r="B18" s="244">
        <v>43901</v>
      </c>
      <c r="C18" s="184"/>
      <c r="D18" s="185"/>
      <c r="E18" s="184">
        <v>43939</v>
      </c>
      <c r="F18" s="242">
        <f t="shared" si="0"/>
        <v>43960</v>
      </c>
      <c r="G18" s="262" t="s">
        <v>100</v>
      </c>
      <c r="H18" s="181">
        <v>43931</v>
      </c>
      <c r="I18" s="191">
        <v>43951</v>
      </c>
      <c r="J18" s="183"/>
      <c r="K18" s="142">
        <v>53</v>
      </c>
      <c r="L18" s="143">
        <v>59</v>
      </c>
      <c r="M18" s="143">
        <v>77</v>
      </c>
      <c r="N18" s="143">
        <v>89</v>
      </c>
      <c r="O18" s="143">
        <v>113</v>
      </c>
      <c r="P18" s="143">
        <v>134</v>
      </c>
      <c r="Q18" s="143">
        <v>167</v>
      </c>
      <c r="R18" s="167">
        <v>234</v>
      </c>
      <c r="S18" s="143">
        <v>261</v>
      </c>
      <c r="T18" s="161">
        <v>286</v>
      </c>
      <c r="U18" s="143">
        <v>344</v>
      </c>
      <c r="V18" s="143">
        <v>396</v>
      </c>
      <c r="W18" s="143">
        <v>441</v>
      </c>
      <c r="X18" s="143">
        <v>503</v>
      </c>
      <c r="Y18" s="143">
        <v>576</v>
      </c>
      <c r="Z18" s="143">
        <v>629</v>
      </c>
      <c r="AA18" s="144">
        <v>689</v>
      </c>
      <c r="AB18" s="158"/>
      <c r="AC18" s="40"/>
      <c r="AD18" s="40"/>
      <c r="AE18" s="40"/>
      <c r="AF18" s="40"/>
      <c r="AG18" s="60"/>
      <c r="AH18" s="38"/>
      <c r="AI18" s="38"/>
      <c r="AJ18" s="38"/>
      <c r="AK18" s="38"/>
      <c r="AL18" s="38"/>
      <c r="AM18" s="79"/>
      <c r="AN18" s="102"/>
      <c r="AO18" s="87"/>
      <c r="AP18" s="96"/>
      <c r="AQ18" s="85"/>
      <c r="AR18" s="103"/>
      <c r="AS18" s="83"/>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159" t="s">
        <v>25</v>
      </c>
      <c r="BV18" s="186">
        <f t="shared" si="1"/>
        <v>0.97647094625572406</v>
      </c>
      <c r="BZ18" s="614"/>
      <c r="CA18" s="615"/>
      <c r="CB18" s="615"/>
      <c r="CC18" s="615"/>
      <c r="CD18" s="615"/>
      <c r="CE18" s="615"/>
      <c r="CF18" s="615"/>
      <c r="CG18" s="615"/>
      <c r="CH18" s="615"/>
      <c r="CI18" s="616"/>
    </row>
    <row r="19" spans="1:87" ht="15.75" x14ac:dyDescent="0.2">
      <c r="A19" s="159" t="s">
        <v>24</v>
      </c>
      <c r="B19" s="244">
        <v>43902</v>
      </c>
      <c r="C19" s="184">
        <v>43916</v>
      </c>
      <c r="D19" s="185">
        <v>14</v>
      </c>
      <c r="E19" s="184">
        <v>43940</v>
      </c>
      <c r="F19" s="242">
        <f t="shared" si="0"/>
        <v>43961</v>
      </c>
      <c r="G19" s="262" t="s">
        <v>100</v>
      </c>
      <c r="H19" s="181">
        <v>43936</v>
      </c>
      <c r="I19" s="182"/>
      <c r="J19" s="183"/>
      <c r="K19" s="261">
        <v>54</v>
      </c>
      <c r="L19" s="143">
        <v>63</v>
      </c>
      <c r="M19" s="143">
        <v>119</v>
      </c>
      <c r="N19" s="161">
        <v>259</v>
      </c>
      <c r="O19" s="143">
        <v>402</v>
      </c>
      <c r="P19" s="143">
        <v>540</v>
      </c>
      <c r="Q19" s="143">
        <v>1035</v>
      </c>
      <c r="R19" s="143">
        <v>1329</v>
      </c>
      <c r="S19" s="143">
        <v>1793</v>
      </c>
      <c r="T19" s="143">
        <v>2296</v>
      </c>
      <c r="U19" s="162">
        <v>2845</v>
      </c>
      <c r="V19" s="143">
        <v>3634</v>
      </c>
      <c r="W19" s="143">
        <v>4650</v>
      </c>
      <c r="X19" s="143">
        <v>5488</v>
      </c>
      <c r="Y19" s="143">
        <v>6498</v>
      </c>
      <c r="Z19" s="143">
        <v>7615</v>
      </c>
      <c r="AA19" s="144">
        <v>9315</v>
      </c>
      <c r="AB19" s="83"/>
      <c r="AC19" s="38"/>
      <c r="AD19" s="38"/>
      <c r="AE19" s="38"/>
      <c r="AF19" s="38"/>
      <c r="AG19" s="58"/>
      <c r="AH19" s="38"/>
      <c r="AI19" s="38"/>
      <c r="AJ19" s="38"/>
      <c r="AK19" s="38"/>
      <c r="AL19" s="38"/>
      <c r="AM19" s="79"/>
      <c r="AN19" s="102"/>
      <c r="AO19" s="87"/>
      <c r="AP19" s="96"/>
      <c r="AQ19" s="85"/>
      <c r="AR19" s="103"/>
      <c r="AS19" s="83"/>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159" t="s">
        <v>24</v>
      </c>
      <c r="BV19" s="186">
        <f t="shared" si="1"/>
        <v>0.99837460286437629</v>
      </c>
      <c r="BZ19" s="614"/>
      <c r="CA19" s="615"/>
      <c r="CB19" s="615"/>
      <c r="CC19" s="615"/>
      <c r="CD19" s="615"/>
      <c r="CE19" s="615"/>
      <c r="CF19" s="615"/>
      <c r="CG19" s="615"/>
      <c r="CH19" s="615"/>
      <c r="CI19" s="616"/>
    </row>
    <row r="20" spans="1:87" ht="15.75" x14ac:dyDescent="0.2">
      <c r="A20" s="159" t="s">
        <v>37</v>
      </c>
      <c r="B20" s="244">
        <v>43902</v>
      </c>
      <c r="C20" s="184">
        <v>43922</v>
      </c>
      <c r="D20" s="185">
        <v>19</v>
      </c>
      <c r="E20" s="184">
        <v>43940</v>
      </c>
      <c r="F20" s="242">
        <f t="shared" si="0"/>
        <v>43961</v>
      </c>
      <c r="G20" s="262" t="s">
        <v>100</v>
      </c>
      <c r="H20" s="193" t="s">
        <v>38</v>
      </c>
      <c r="I20" s="182"/>
      <c r="J20" s="183"/>
      <c r="K20" s="261">
        <v>50</v>
      </c>
      <c r="L20" s="143">
        <v>67</v>
      </c>
      <c r="M20" s="143">
        <v>89</v>
      </c>
      <c r="N20" s="143">
        <v>119</v>
      </c>
      <c r="O20" s="143">
        <v>173</v>
      </c>
      <c r="P20" s="161">
        <v>247</v>
      </c>
      <c r="Q20" s="143">
        <v>356</v>
      </c>
      <c r="R20" s="143">
        <v>443</v>
      </c>
      <c r="S20" s="143">
        <v>567</v>
      </c>
      <c r="T20" s="143">
        <v>704</v>
      </c>
      <c r="U20" s="143">
        <v>868</v>
      </c>
      <c r="V20" s="143">
        <v>1137</v>
      </c>
      <c r="W20" s="143">
        <v>1406</v>
      </c>
      <c r="X20" s="143">
        <v>1653</v>
      </c>
      <c r="Y20" s="143">
        <v>1933</v>
      </c>
      <c r="Z20" s="143">
        <v>2199</v>
      </c>
      <c r="AA20" s="168">
        <v>2547</v>
      </c>
      <c r="AB20" s="83"/>
      <c r="AC20" s="38"/>
      <c r="AD20" s="38"/>
      <c r="AE20" s="38"/>
      <c r="AF20" s="38"/>
      <c r="AG20" s="38"/>
      <c r="AH20" s="38"/>
      <c r="AI20" s="38"/>
      <c r="AJ20" s="38"/>
      <c r="AK20" s="38"/>
      <c r="AL20" s="38"/>
      <c r="AM20" s="79"/>
      <c r="AN20" s="102"/>
      <c r="AO20" s="87"/>
      <c r="AP20" s="97"/>
      <c r="AQ20" s="85"/>
      <c r="AR20" s="103"/>
      <c r="AS20" s="83"/>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159" t="s">
        <v>37</v>
      </c>
      <c r="BV20" s="186">
        <f t="shared" si="1"/>
        <v>0.99410626828744397</v>
      </c>
      <c r="BZ20" s="614"/>
      <c r="CA20" s="615"/>
      <c r="CB20" s="615"/>
      <c r="CC20" s="615"/>
      <c r="CD20" s="615"/>
      <c r="CE20" s="615"/>
      <c r="CF20" s="615"/>
      <c r="CG20" s="615"/>
      <c r="CH20" s="615"/>
      <c r="CI20" s="616"/>
    </row>
    <row r="21" spans="1:87" ht="15.75" x14ac:dyDescent="0.2">
      <c r="A21" s="159" t="s">
        <v>21</v>
      </c>
      <c r="B21" s="244">
        <v>43902</v>
      </c>
      <c r="C21" s="184"/>
      <c r="D21" s="185"/>
      <c r="E21" s="184">
        <v>43940</v>
      </c>
      <c r="F21" s="242">
        <f t="shared" si="0"/>
        <v>43961</v>
      </c>
      <c r="G21" s="262" t="s">
        <v>100</v>
      </c>
      <c r="H21" s="194" t="s">
        <v>18</v>
      </c>
      <c r="I21" s="182"/>
      <c r="J21" s="183"/>
      <c r="K21" s="261">
        <v>42</v>
      </c>
      <c r="L21" s="143">
        <v>60</v>
      </c>
      <c r="M21" s="143">
        <v>85</v>
      </c>
      <c r="N21" s="143">
        <v>107</v>
      </c>
      <c r="O21" s="143">
        <v>149</v>
      </c>
      <c r="P21" s="143">
        <v>193</v>
      </c>
      <c r="Q21" s="143">
        <v>244</v>
      </c>
      <c r="R21" s="161">
        <v>290</v>
      </c>
      <c r="S21" s="143">
        <v>349</v>
      </c>
      <c r="T21" s="143">
        <v>425</v>
      </c>
      <c r="U21" s="143">
        <v>583</v>
      </c>
      <c r="V21" s="143">
        <v>775</v>
      </c>
      <c r="W21" s="143">
        <v>995</v>
      </c>
      <c r="X21" s="143">
        <v>1239</v>
      </c>
      <c r="Y21" s="143">
        <v>1413</v>
      </c>
      <c r="Z21" s="143">
        <v>1660</v>
      </c>
      <c r="AA21" s="144">
        <v>1986</v>
      </c>
      <c r="AB21" s="158"/>
      <c r="AC21" s="60"/>
      <c r="AD21" s="40"/>
      <c r="AE21" s="40"/>
      <c r="AF21" s="40"/>
      <c r="AG21" s="40"/>
      <c r="AH21" s="38"/>
      <c r="AI21" s="38"/>
      <c r="AJ21" s="38"/>
      <c r="AK21" s="38"/>
      <c r="AL21" s="38"/>
      <c r="AM21" s="79"/>
      <c r="AN21" s="102"/>
      <c r="AO21" s="87"/>
      <c r="AP21" s="96"/>
      <c r="AQ21" s="85"/>
      <c r="AR21" s="104"/>
      <c r="AS21" s="83"/>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159" t="s">
        <v>21</v>
      </c>
      <c r="BV21" s="186">
        <f t="shared" si="1"/>
        <v>0.9923915934600771</v>
      </c>
      <c r="BZ21" s="614"/>
      <c r="CA21" s="615"/>
      <c r="CB21" s="615"/>
      <c r="CC21" s="615"/>
      <c r="CD21" s="615"/>
      <c r="CE21" s="615"/>
      <c r="CF21" s="615"/>
      <c r="CG21" s="615"/>
      <c r="CH21" s="615"/>
      <c r="CI21" s="616"/>
    </row>
    <row r="22" spans="1:87" ht="15.75" x14ac:dyDescent="0.2">
      <c r="A22" s="159" t="s">
        <v>53</v>
      </c>
      <c r="B22" s="244">
        <v>43902</v>
      </c>
      <c r="C22" s="184"/>
      <c r="D22" s="185"/>
      <c r="E22" s="184">
        <v>43940</v>
      </c>
      <c r="F22" s="242">
        <f t="shared" si="0"/>
        <v>43961</v>
      </c>
      <c r="G22" s="262" t="s">
        <v>100</v>
      </c>
      <c r="H22" s="181">
        <v>43945</v>
      </c>
      <c r="I22" s="182"/>
      <c r="J22" s="183"/>
      <c r="K22" s="261">
        <v>48</v>
      </c>
      <c r="L22" s="143">
        <v>73</v>
      </c>
      <c r="M22" s="143">
        <v>111</v>
      </c>
      <c r="N22" s="143">
        <v>159</v>
      </c>
      <c r="O22" s="143">
        <v>219</v>
      </c>
      <c r="P22" s="161">
        <v>282</v>
      </c>
      <c r="Q22" s="143">
        <v>381</v>
      </c>
      <c r="R22" s="143">
        <v>425</v>
      </c>
      <c r="S22" s="143">
        <v>481</v>
      </c>
      <c r="T22" s="143">
        <v>621</v>
      </c>
      <c r="U22" s="143">
        <v>728</v>
      </c>
      <c r="V22" s="143">
        <v>926</v>
      </c>
      <c r="W22" s="143">
        <v>1055</v>
      </c>
      <c r="X22" s="143">
        <v>1164</v>
      </c>
      <c r="Y22" s="143">
        <v>1230</v>
      </c>
      <c r="Z22" s="143">
        <v>1412</v>
      </c>
      <c r="AA22" s="144">
        <v>1556</v>
      </c>
      <c r="AB22" s="158"/>
      <c r="AC22" s="40"/>
      <c r="AD22" s="60"/>
      <c r="AE22" s="40"/>
      <c r="AF22" s="40"/>
      <c r="AG22" s="40"/>
      <c r="AH22" s="38"/>
      <c r="AI22" s="38"/>
      <c r="AJ22" s="38"/>
      <c r="AK22" s="38"/>
      <c r="AL22" s="38"/>
      <c r="AM22" s="79"/>
      <c r="AN22" s="102"/>
      <c r="AO22" s="87"/>
      <c r="AP22" s="96"/>
      <c r="AQ22" s="85"/>
      <c r="AR22" s="104"/>
      <c r="AS22" s="83"/>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159" t="s">
        <v>53</v>
      </c>
      <c r="BV22" s="186">
        <f t="shared" si="1"/>
        <v>0.99003238988182374</v>
      </c>
      <c r="BZ22" s="614"/>
      <c r="CA22" s="615"/>
      <c r="CB22" s="615"/>
      <c r="CC22" s="615"/>
      <c r="CD22" s="615"/>
      <c r="CE22" s="615"/>
      <c r="CF22" s="615"/>
      <c r="CG22" s="615"/>
      <c r="CH22" s="615"/>
      <c r="CI22" s="616"/>
    </row>
    <row r="23" spans="1:87" ht="15.75" x14ac:dyDescent="0.2">
      <c r="A23" s="159" t="s">
        <v>50</v>
      </c>
      <c r="B23" s="244">
        <v>43902</v>
      </c>
      <c r="C23" s="184"/>
      <c r="D23" s="185"/>
      <c r="E23" s="184">
        <v>43940</v>
      </c>
      <c r="F23" s="242">
        <f t="shared" si="0"/>
        <v>43961</v>
      </c>
      <c r="G23" s="242" t="s">
        <v>56</v>
      </c>
      <c r="H23" s="181">
        <v>43945</v>
      </c>
      <c r="I23" s="195">
        <v>43992</v>
      </c>
      <c r="J23" s="183"/>
      <c r="K23" s="261">
        <v>49</v>
      </c>
      <c r="L23" s="143">
        <v>67</v>
      </c>
      <c r="M23" s="143">
        <v>79</v>
      </c>
      <c r="N23" s="143">
        <v>103</v>
      </c>
      <c r="O23" s="143">
        <v>123</v>
      </c>
      <c r="P23" s="143">
        <v>157</v>
      </c>
      <c r="Q23" s="143">
        <v>220</v>
      </c>
      <c r="R23" s="143">
        <v>254</v>
      </c>
      <c r="S23" s="161">
        <v>293</v>
      </c>
      <c r="T23" s="143">
        <v>396</v>
      </c>
      <c r="U23" s="143">
        <v>466</v>
      </c>
      <c r="V23" s="143">
        <v>607</v>
      </c>
      <c r="W23" s="143">
        <v>740</v>
      </c>
      <c r="X23" s="143">
        <v>890</v>
      </c>
      <c r="Y23" s="143">
        <v>1020</v>
      </c>
      <c r="Z23" s="143">
        <v>1249</v>
      </c>
      <c r="AA23" s="144">
        <v>1483</v>
      </c>
      <c r="AB23" s="83"/>
      <c r="AC23" s="38"/>
      <c r="AD23" s="38"/>
      <c r="AE23" s="60"/>
      <c r="AF23" s="38"/>
      <c r="AG23" s="38"/>
      <c r="AH23" s="38"/>
      <c r="AI23" s="38"/>
      <c r="AJ23" s="38"/>
      <c r="AK23" s="38"/>
      <c r="AL23" s="38"/>
      <c r="AM23" s="79"/>
      <c r="AN23" s="102"/>
      <c r="AO23" s="87"/>
      <c r="AP23" s="96"/>
      <c r="AQ23" s="85"/>
      <c r="AR23" s="104"/>
      <c r="AS23" s="83"/>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159" t="s">
        <v>50</v>
      </c>
      <c r="BV23" s="186">
        <f t="shared" si="1"/>
        <v>0.98941978674525677</v>
      </c>
      <c r="BZ23" s="614"/>
      <c r="CA23" s="615"/>
      <c r="CB23" s="615"/>
      <c r="CC23" s="615"/>
      <c r="CD23" s="615"/>
      <c r="CE23" s="615"/>
      <c r="CF23" s="615"/>
      <c r="CG23" s="615"/>
      <c r="CH23" s="615"/>
      <c r="CI23" s="616"/>
    </row>
    <row r="24" spans="1:87" ht="15.75" x14ac:dyDescent="0.2">
      <c r="A24" s="159" t="s">
        <v>48</v>
      </c>
      <c r="B24" s="244">
        <v>43902</v>
      </c>
      <c r="C24" s="184"/>
      <c r="D24" s="185"/>
      <c r="E24" s="184">
        <v>43940</v>
      </c>
      <c r="F24" s="242">
        <f t="shared" si="0"/>
        <v>43961</v>
      </c>
      <c r="G24" s="262" t="s">
        <v>100</v>
      </c>
      <c r="H24" s="181">
        <v>43946</v>
      </c>
      <c r="I24" s="182"/>
      <c r="J24" s="183"/>
      <c r="K24" s="261">
        <v>28</v>
      </c>
      <c r="L24" s="160">
        <v>39</v>
      </c>
      <c r="M24" s="143">
        <v>47</v>
      </c>
      <c r="N24" s="143">
        <v>62</v>
      </c>
      <c r="O24" s="143">
        <v>95</v>
      </c>
      <c r="P24" s="143">
        <v>118</v>
      </c>
      <c r="Q24" s="143">
        <v>162</v>
      </c>
      <c r="R24" s="143">
        <v>257</v>
      </c>
      <c r="S24" s="161">
        <v>298</v>
      </c>
      <c r="T24" s="143">
        <v>340</v>
      </c>
      <c r="U24" s="143">
        <v>396</v>
      </c>
      <c r="V24" s="143">
        <v>472</v>
      </c>
      <c r="W24" s="143">
        <v>602</v>
      </c>
      <c r="X24" s="143">
        <v>720</v>
      </c>
      <c r="Y24" s="143">
        <v>804</v>
      </c>
      <c r="Z24" s="143">
        <v>888</v>
      </c>
      <c r="AA24" s="144">
        <v>888</v>
      </c>
      <c r="AB24" s="83"/>
      <c r="AC24" s="38"/>
      <c r="AD24" s="38"/>
      <c r="AE24" s="38"/>
      <c r="AF24" s="60"/>
      <c r="AG24" s="38"/>
      <c r="AH24" s="38"/>
      <c r="AI24" s="38"/>
      <c r="AJ24" s="38"/>
      <c r="AK24" s="38"/>
      <c r="AL24" s="38"/>
      <c r="AM24" s="79"/>
      <c r="AN24" s="102"/>
      <c r="AO24" s="87"/>
      <c r="AP24" s="96"/>
      <c r="AQ24" s="85"/>
      <c r="AR24" s="103"/>
      <c r="AS24" s="83"/>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159" t="s">
        <v>48</v>
      </c>
      <c r="BV24" s="186">
        <f t="shared" si="1"/>
        <v>0.98421363707662568</v>
      </c>
      <c r="BZ24" s="614"/>
      <c r="CA24" s="615"/>
      <c r="CB24" s="615"/>
      <c r="CC24" s="615"/>
      <c r="CD24" s="615"/>
      <c r="CE24" s="615"/>
      <c r="CF24" s="615"/>
      <c r="CG24" s="615"/>
      <c r="CH24" s="615"/>
      <c r="CI24" s="616"/>
    </row>
    <row r="25" spans="1:87" ht="15.75" x14ac:dyDescent="0.2">
      <c r="A25" s="159" t="s">
        <v>7</v>
      </c>
      <c r="B25" s="244">
        <v>43903</v>
      </c>
      <c r="C25" s="184">
        <v>43921</v>
      </c>
      <c r="D25" s="185">
        <v>18</v>
      </c>
      <c r="E25" s="184">
        <v>43941</v>
      </c>
      <c r="F25" s="242">
        <f t="shared" si="0"/>
        <v>43962</v>
      </c>
      <c r="G25" s="262" t="s">
        <v>100</v>
      </c>
      <c r="H25" s="190">
        <v>43943</v>
      </c>
      <c r="I25" s="182"/>
      <c r="J25" s="183"/>
      <c r="K25" s="261">
        <v>41</v>
      </c>
      <c r="L25" s="143">
        <v>68</v>
      </c>
      <c r="M25" s="143">
        <v>96</v>
      </c>
      <c r="N25" s="167">
        <v>159</v>
      </c>
      <c r="O25" s="143">
        <v>194</v>
      </c>
      <c r="P25" s="143">
        <v>194</v>
      </c>
      <c r="Q25" s="161">
        <v>327</v>
      </c>
      <c r="R25" s="143">
        <v>415</v>
      </c>
      <c r="S25" s="143">
        <v>618</v>
      </c>
      <c r="T25" s="143">
        <v>875</v>
      </c>
      <c r="U25" s="143">
        <v>1012</v>
      </c>
      <c r="V25" s="143">
        <v>1291</v>
      </c>
      <c r="W25" s="143">
        <v>1524</v>
      </c>
      <c r="X25" s="143">
        <v>1993</v>
      </c>
      <c r="Y25" s="143">
        <v>2571</v>
      </c>
      <c r="Z25" s="162">
        <v>3128</v>
      </c>
      <c r="AA25" s="144">
        <v>3557</v>
      </c>
      <c r="AB25" s="83"/>
      <c r="AC25" s="38"/>
      <c r="AD25" s="38"/>
      <c r="AE25" s="38"/>
      <c r="AF25" s="38"/>
      <c r="AG25" s="38"/>
      <c r="AH25" s="38"/>
      <c r="AI25" s="38"/>
      <c r="AJ25" s="38"/>
      <c r="AK25" s="38"/>
      <c r="AL25" s="38"/>
      <c r="AM25" s="79"/>
      <c r="AN25" s="102"/>
      <c r="AO25" s="87"/>
      <c r="AP25" s="96"/>
      <c r="AQ25" s="85"/>
      <c r="AR25" s="103"/>
      <c r="AS25" s="83"/>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159" t="s">
        <v>7</v>
      </c>
      <c r="BV25" s="186">
        <f t="shared" si="1"/>
        <v>0.99587836235488469</v>
      </c>
      <c r="BZ25" s="614"/>
      <c r="CA25" s="615"/>
      <c r="CB25" s="615"/>
      <c r="CC25" s="615"/>
      <c r="CD25" s="615"/>
      <c r="CE25" s="615"/>
      <c r="CF25" s="615"/>
      <c r="CG25" s="615"/>
      <c r="CH25" s="615"/>
      <c r="CI25" s="616"/>
    </row>
    <row r="26" spans="1:87" ht="15.75" x14ac:dyDescent="0.2">
      <c r="A26" s="159" t="s">
        <v>14</v>
      </c>
      <c r="B26" s="244">
        <v>43903</v>
      </c>
      <c r="C26" s="184">
        <v>43922</v>
      </c>
      <c r="D26" s="185">
        <v>18</v>
      </c>
      <c r="E26" s="184">
        <v>43941</v>
      </c>
      <c r="F26" s="242">
        <f t="shared" si="0"/>
        <v>43962</v>
      </c>
      <c r="G26" s="262" t="s">
        <v>100</v>
      </c>
      <c r="H26" s="190">
        <v>43927</v>
      </c>
      <c r="I26" s="182"/>
      <c r="J26" s="183"/>
      <c r="K26" s="261">
        <v>25</v>
      </c>
      <c r="L26" s="160">
        <v>30</v>
      </c>
      <c r="M26" s="143">
        <v>38</v>
      </c>
      <c r="N26" s="143">
        <v>60</v>
      </c>
      <c r="O26" s="143">
        <v>86</v>
      </c>
      <c r="P26" s="143">
        <v>128</v>
      </c>
      <c r="Q26" s="143">
        <v>204</v>
      </c>
      <c r="R26" s="161">
        <v>270</v>
      </c>
      <c r="S26" s="143">
        <v>368</v>
      </c>
      <c r="T26" s="143">
        <v>477</v>
      </c>
      <c r="U26" s="143">
        <v>645</v>
      </c>
      <c r="V26" s="143">
        <v>979</v>
      </c>
      <c r="W26" s="143">
        <v>1233</v>
      </c>
      <c r="X26" s="143">
        <v>1513</v>
      </c>
      <c r="Y26" s="143">
        <v>1786</v>
      </c>
      <c r="Z26" s="143">
        <v>2158</v>
      </c>
      <c r="AA26" s="168">
        <v>2564</v>
      </c>
      <c r="AB26" s="158"/>
      <c r="AC26" s="40"/>
      <c r="AD26" s="40"/>
      <c r="AE26" s="40"/>
      <c r="AF26" s="40"/>
      <c r="AG26" s="40"/>
      <c r="AH26" s="38"/>
      <c r="AI26" s="38"/>
      <c r="AJ26" s="38"/>
      <c r="AK26" s="38"/>
      <c r="AL26" s="38"/>
      <c r="AM26" s="79"/>
      <c r="AN26" s="102"/>
      <c r="AO26" s="87"/>
      <c r="AP26" s="97"/>
      <c r="AQ26" s="85"/>
      <c r="AR26" s="103"/>
      <c r="AS26" s="83"/>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159" t="s">
        <v>14</v>
      </c>
      <c r="BV26" s="186">
        <f t="shared" si="1"/>
        <v>0.99434832878201118</v>
      </c>
      <c r="BZ26" s="614"/>
      <c r="CA26" s="615"/>
      <c r="CB26" s="615"/>
      <c r="CC26" s="615"/>
      <c r="CD26" s="615"/>
      <c r="CE26" s="615"/>
      <c r="CF26" s="615"/>
      <c r="CG26" s="615"/>
      <c r="CH26" s="615"/>
      <c r="CI26" s="616"/>
    </row>
    <row r="27" spans="1:87" ht="15" customHeight="1" x14ac:dyDescent="0.2">
      <c r="A27" s="159" t="s">
        <v>44</v>
      </c>
      <c r="B27" s="244">
        <v>43903</v>
      </c>
      <c r="C27" s="184"/>
      <c r="D27" s="185"/>
      <c r="E27" s="184">
        <v>43941</v>
      </c>
      <c r="F27" s="242">
        <f t="shared" si="0"/>
        <v>43962</v>
      </c>
      <c r="G27" s="262" t="s">
        <v>100</v>
      </c>
      <c r="H27" s="181">
        <v>43951</v>
      </c>
      <c r="I27" s="182"/>
      <c r="J27" s="183"/>
      <c r="K27" s="261">
        <v>30</v>
      </c>
      <c r="L27" s="160">
        <v>47</v>
      </c>
      <c r="M27" s="143">
        <v>60</v>
      </c>
      <c r="N27" s="143">
        <v>80</v>
      </c>
      <c r="O27" s="143">
        <v>126</v>
      </c>
      <c r="P27" s="143">
        <v>174</v>
      </c>
      <c r="Q27" s="143">
        <v>196</v>
      </c>
      <c r="R27" s="161">
        <v>298</v>
      </c>
      <c r="S27" s="143">
        <v>342</v>
      </c>
      <c r="T27" s="143">
        <v>424</v>
      </c>
      <c r="U27" s="143">
        <v>424</v>
      </c>
      <c r="V27" s="143">
        <v>542</v>
      </c>
      <c r="W27" s="143">
        <v>660</v>
      </c>
      <c r="X27" s="143">
        <v>774</v>
      </c>
      <c r="Y27" s="143">
        <v>925</v>
      </c>
      <c r="Z27" s="143">
        <v>1083</v>
      </c>
      <c r="AA27" s="144">
        <v>1293</v>
      </c>
      <c r="AB27" s="158"/>
      <c r="AC27" s="40"/>
      <c r="AD27" s="40"/>
      <c r="AE27" s="60"/>
      <c r="AF27" s="40"/>
      <c r="AG27" s="40"/>
      <c r="AH27" s="38"/>
      <c r="AI27" s="38"/>
      <c r="AJ27" s="38"/>
      <c r="AK27" s="38"/>
      <c r="AL27" s="38"/>
      <c r="AM27" s="79"/>
      <c r="AN27" s="102"/>
      <c r="AO27" s="87"/>
      <c r="AP27" s="96"/>
      <c r="AQ27" s="85"/>
      <c r="AR27" s="103"/>
      <c r="AS27" s="84"/>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159" t="s">
        <v>44</v>
      </c>
      <c r="BV27" s="186">
        <f t="shared" si="1"/>
        <v>0.98757971206546036</v>
      </c>
      <c r="BZ27" s="614"/>
      <c r="CA27" s="615"/>
      <c r="CB27" s="615"/>
      <c r="CC27" s="615"/>
      <c r="CD27" s="615"/>
      <c r="CE27" s="615"/>
      <c r="CF27" s="615"/>
      <c r="CG27" s="615"/>
      <c r="CH27" s="615"/>
      <c r="CI27" s="616"/>
    </row>
    <row r="28" spans="1:87" ht="15" customHeight="1" x14ac:dyDescent="0.25">
      <c r="A28" s="169" t="s">
        <v>1</v>
      </c>
      <c r="B28" s="245">
        <v>43904</v>
      </c>
      <c r="C28" s="197"/>
      <c r="D28" s="198"/>
      <c r="E28" s="184">
        <v>43942</v>
      </c>
      <c r="F28" s="242">
        <f t="shared" si="0"/>
        <v>43963</v>
      </c>
      <c r="G28" s="262" t="s">
        <v>100</v>
      </c>
      <c r="H28" s="190">
        <v>43926</v>
      </c>
      <c r="I28" s="196">
        <v>43938</v>
      </c>
      <c r="J28" s="183"/>
      <c r="K28" s="261">
        <v>29</v>
      </c>
      <c r="L28" s="160">
        <v>39</v>
      </c>
      <c r="M28" s="160">
        <v>51</v>
      </c>
      <c r="N28" s="143">
        <v>78</v>
      </c>
      <c r="O28" s="143">
        <v>106</v>
      </c>
      <c r="P28" s="143">
        <v>131</v>
      </c>
      <c r="Q28" s="143">
        <v>157</v>
      </c>
      <c r="R28" s="143">
        <v>196</v>
      </c>
      <c r="S28" s="161">
        <v>242</v>
      </c>
      <c r="T28" s="143">
        <v>381</v>
      </c>
      <c r="U28" s="143">
        <v>517</v>
      </c>
      <c r="V28" s="143">
        <v>587</v>
      </c>
      <c r="W28" s="143">
        <v>694</v>
      </c>
      <c r="X28" s="143">
        <v>825</v>
      </c>
      <c r="Y28" s="143">
        <v>899</v>
      </c>
      <c r="Z28" s="143">
        <v>987</v>
      </c>
      <c r="AA28" s="144">
        <v>1060</v>
      </c>
      <c r="AB28" s="158"/>
      <c r="AC28" s="40"/>
      <c r="AD28" s="40"/>
      <c r="AE28" s="60"/>
      <c r="AF28" s="40"/>
      <c r="AG28" s="40"/>
      <c r="AH28" s="38"/>
      <c r="AI28" s="38"/>
      <c r="AJ28" s="38"/>
      <c r="AK28" s="38"/>
      <c r="AL28" s="38"/>
      <c r="AM28" s="79"/>
      <c r="AN28" s="102"/>
      <c r="AO28" s="87"/>
      <c r="AP28" s="96"/>
      <c r="AQ28" s="85"/>
      <c r="AR28" s="103"/>
      <c r="AS28" s="83"/>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169" t="s">
        <v>1</v>
      </c>
      <c r="BV28" s="186">
        <f t="shared" si="1"/>
        <v>0.98664365014329869</v>
      </c>
      <c r="BZ28" s="614"/>
      <c r="CA28" s="615"/>
      <c r="CB28" s="615"/>
      <c r="CC28" s="615"/>
      <c r="CD28" s="615"/>
      <c r="CE28" s="615"/>
      <c r="CF28" s="615"/>
      <c r="CG28" s="615"/>
      <c r="CH28" s="615"/>
      <c r="CI28" s="616"/>
    </row>
    <row r="29" spans="1:87" ht="15" customHeight="1" x14ac:dyDescent="0.2">
      <c r="A29" s="159" t="s">
        <v>3</v>
      </c>
      <c r="B29" s="244">
        <v>43905</v>
      </c>
      <c r="C29" s="184"/>
      <c r="D29" s="185"/>
      <c r="E29" s="184">
        <v>43943</v>
      </c>
      <c r="F29" s="242">
        <f t="shared" si="0"/>
        <v>43964</v>
      </c>
      <c r="G29" s="262" t="s">
        <v>100</v>
      </c>
      <c r="H29" s="190">
        <v>43951</v>
      </c>
      <c r="I29" s="182"/>
      <c r="J29" s="183"/>
      <c r="K29" s="261">
        <v>18</v>
      </c>
      <c r="L29" s="160">
        <v>20</v>
      </c>
      <c r="M29" s="160">
        <v>27</v>
      </c>
      <c r="N29" s="160">
        <v>45</v>
      </c>
      <c r="O29" s="143">
        <v>68</v>
      </c>
      <c r="P29" s="143">
        <v>104</v>
      </c>
      <c r="Q29" s="143">
        <v>152</v>
      </c>
      <c r="R29" s="143">
        <v>235</v>
      </c>
      <c r="S29" s="161">
        <v>326</v>
      </c>
      <c r="T29" s="143">
        <v>401</v>
      </c>
      <c r="U29" s="143">
        <v>508</v>
      </c>
      <c r="V29" s="143">
        <v>665</v>
      </c>
      <c r="W29" s="143">
        <v>773</v>
      </c>
      <c r="X29" s="143">
        <v>919</v>
      </c>
      <c r="Y29" s="143">
        <v>1157</v>
      </c>
      <c r="Z29" s="143">
        <v>1289</v>
      </c>
      <c r="AA29" s="144">
        <v>1530</v>
      </c>
      <c r="AB29" s="83"/>
      <c r="AC29" s="38"/>
      <c r="AD29" s="38"/>
      <c r="AE29" s="60"/>
      <c r="AF29" s="38"/>
      <c r="AG29" s="38"/>
      <c r="AH29" s="38"/>
      <c r="AI29" s="38"/>
      <c r="AJ29" s="38"/>
      <c r="AK29" s="38"/>
      <c r="AL29" s="38"/>
      <c r="AM29" s="79"/>
      <c r="AN29" s="102"/>
      <c r="AO29" s="87"/>
      <c r="AP29" s="96"/>
      <c r="AQ29" s="85"/>
      <c r="AR29" s="103"/>
      <c r="AS29" s="83"/>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159" t="s">
        <v>3</v>
      </c>
      <c r="BV29" s="186">
        <f t="shared" si="1"/>
        <v>0.99027407918483035</v>
      </c>
      <c r="BZ29" s="614"/>
      <c r="CA29" s="615"/>
      <c r="CB29" s="615"/>
      <c r="CC29" s="615"/>
      <c r="CD29" s="615"/>
      <c r="CE29" s="615"/>
      <c r="CF29" s="615"/>
      <c r="CG29" s="615"/>
      <c r="CH29" s="615"/>
      <c r="CI29" s="616"/>
    </row>
    <row r="30" spans="1:87" ht="15.75" x14ac:dyDescent="0.2">
      <c r="A30" s="159" t="s">
        <v>30</v>
      </c>
      <c r="B30" s="244">
        <v>43905</v>
      </c>
      <c r="C30" s="184"/>
      <c r="D30" s="185"/>
      <c r="E30" s="184">
        <v>43943</v>
      </c>
      <c r="F30" s="242">
        <f t="shared" si="0"/>
        <v>43964</v>
      </c>
      <c r="G30" s="262" t="s">
        <v>100</v>
      </c>
      <c r="H30" s="181">
        <v>43938</v>
      </c>
      <c r="I30" s="182"/>
      <c r="J30" s="183"/>
      <c r="K30" s="261">
        <v>45</v>
      </c>
      <c r="L30" s="160">
        <v>55</v>
      </c>
      <c r="M30" s="160">
        <v>55</v>
      </c>
      <c r="N30" s="160">
        <v>95</v>
      </c>
      <c r="O30" s="160">
        <v>161</v>
      </c>
      <c r="P30" s="143">
        <v>161</v>
      </c>
      <c r="Q30" s="143">
        <v>190</v>
      </c>
      <c r="R30" s="143">
        <v>245</v>
      </c>
      <c r="S30" s="161">
        <v>278</v>
      </c>
      <c r="T30" s="143">
        <v>323</v>
      </c>
      <c r="U30" s="143">
        <v>420</v>
      </c>
      <c r="V30" s="143">
        <v>536</v>
      </c>
      <c r="W30" s="143">
        <v>626</v>
      </c>
      <c r="X30" s="143">
        <v>920</v>
      </c>
      <c r="Y30" s="143">
        <v>1012</v>
      </c>
      <c r="Z30" s="143">
        <v>1114</v>
      </c>
      <c r="AA30" s="144">
        <v>1279</v>
      </c>
      <c r="AB30" s="83"/>
      <c r="AC30" s="38"/>
      <c r="AD30" s="38"/>
      <c r="AE30" s="60"/>
      <c r="AF30" s="38"/>
      <c r="AG30" s="38"/>
      <c r="AH30" s="38"/>
      <c r="AI30" s="38"/>
      <c r="AJ30" s="38"/>
      <c r="AK30" s="38"/>
      <c r="AL30" s="38"/>
      <c r="AM30" s="79"/>
      <c r="AN30" s="102"/>
      <c r="AO30" s="87"/>
      <c r="AP30" s="96"/>
      <c r="AQ30" s="85"/>
      <c r="AR30" s="103"/>
      <c r="AS30" s="83"/>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159" t="s">
        <v>30</v>
      </c>
      <c r="BV30" s="186">
        <f t="shared" si="1"/>
        <v>0.98832567514637149</v>
      </c>
      <c r="BZ30" s="614"/>
      <c r="CA30" s="615"/>
      <c r="CB30" s="615"/>
      <c r="CC30" s="615"/>
      <c r="CD30" s="615"/>
      <c r="CE30" s="615"/>
      <c r="CF30" s="615"/>
      <c r="CG30" s="615"/>
      <c r="CH30" s="615"/>
      <c r="CI30" s="616"/>
    </row>
    <row r="31" spans="1:87" ht="15.75" x14ac:dyDescent="0.2">
      <c r="A31" s="159" t="s">
        <v>26</v>
      </c>
      <c r="B31" s="244">
        <v>43905</v>
      </c>
      <c r="C31" s="184"/>
      <c r="D31" s="185"/>
      <c r="E31" s="184">
        <v>43943</v>
      </c>
      <c r="F31" s="242">
        <f t="shared" si="0"/>
        <v>43964</v>
      </c>
      <c r="G31" s="262" t="s">
        <v>100</v>
      </c>
      <c r="H31" s="181">
        <v>43927</v>
      </c>
      <c r="I31" s="182"/>
      <c r="J31" s="183"/>
      <c r="K31" s="261">
        <v>12</v>
      </c>
      <c r="L31" s="160">
        <v>21</v>
      </c>
      <c r="M31" s="160">
        <v>34</v>
      </c>
      <c r="N31" s="160">
        <v>50</v>
      </c>
      <c r="O31" s="143">
        <v>80</v>
      </c>
      <c r="P31" s="143">
        <v>140</v>
      </c>
      <c r="Q31" s="143">
        <v>207</v>
      </c>
      <c r="R31" s="161">
        <v>249</v>
      </c>
      <c r="S31" s="143">
        <v>320</v>
      </c>
      <c r="T31" s="143">
        <v>377</v>
      </c>
      <c r="U31" s="143">
        <v>485</v>
      </c>
      <c r="V31" s="143">
        <v>579</v>
      </c>
      <c r="W31" s="143">
        <v>663</v>
      </c>
      <c r="X31" s="143">
        <v>759</v>
      </c>
      <c r="Y31" s="143">
        <v>847</v>
      </c>
      <c r="Z31" s="143">
        <v>937</v>
      </c>
      <c r="AA31" s="144">
        <v>1073</v>
      </c>
      <c r="AB31" s="83"/>
      <c r="AC31" s="38"/>
      <c r="AD31" s="38"/>
      <c r="AE31" s="60"/>
      <c r="AF31" s="38"/>
      <c r="AG31" s="38"/>
      <c r="AH31" s="38"/>
      <c r="AI31" s="38"/>
      <c r="AJ31" s="38"/>
      <c r="AK31" s="38"/>
      <c r="AL31" s="38"/>
      <c r="AM31" s="79"/>
      <c r="AN31" s="102"/>
      <c r="AO31" s="87"/>
      <c r="AP31" s="96"/>
      <c r="AQ31" s="85"/>
      <c r="AR31" s="103"/>
      <c r="AS31" s="83"/>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159" t="s">
        <v>26</v>
      </c>
      <c r="BV31" s="186">
        <f t="shared" si="1"/>
        <v>0.98593270791423115</v>
      </c>
      <c r="BZ31" s="614"/>
      <c r="CA31" s="615"/>
      <c r="CB31" s="615"/>
      <c r="CC31" s="615"/>
      <c r="CD31" s="615"/>
      <c r="CE31" s="615"/>
      <c r="CF31" s="615"/>
      <c r="CG31" s="615"/>
      <c r="CH31" s="615"/>
      <c r="CI31" s="616"/>
    </row>
    <row r="32" spans="1:87" ht="15.75" x14ac:dyDescent="0.2">
      <c r="A32" s="159" t="s">
        <v>17</v>
      </c>
      <c r="B32" s="244">
        <v>43905</v>
      </c>
      <c r="C32" s="184"/>
      <c r="D32" s="185"/>
      <c r="E32" s="184">
        <v>43943</v>
      </c>
      <c r="F32" s="242">
        <f t="shared" si="0"/>
        <v>43964</v>
      </c>
      <c r="G32" s="262" t="s">
        <v>100</v>
      </c>
      <c r="H32" s="200" t="s">
        <v>18</v>
      </c>
      <c r="I32" s="182"/>
      <c r="J32" s="183"/>
      <c r="K32" s="261">
        <v>21</v>
      </c>
      <c r="L32" s="160">
        <v>26</v>
      </c>
      <c r="M32" s="160">
        <v>28</v>
      </c>
      <c r="N32" s="160">
        <v>50</v>
      </c>
      <c r="O32" s="143">
        <v>64</v>
      </c>
      <c r="P32" s="143">
        <v>87</v>
      </c>
      <c r="Q32" s="143">
        <v>103</v>
      </c>
      <c r="R32" s="143">
        <v>123</v>
      </c>
      <c r="S32" s="143">
        <v>162</v>
      </c>
      <c r="T32" s="143">
        <v>197</v>
      </c>
      <c r="U32" s="161">
        <v>247</v>
      </c>
      <c r="V32" s="143">
        <v>301</v>
      </c>
      <c r="W32" s="143">
        <v>393</v>
      </c>
      <c r="X32" s="143">
        <v>438</v>
      </c>
      <c r="Y32" s="143">
        <v>479</v>
      </c>
      <c r="Z32" s="143">
        <v>628</v>
      </c>
      <c r="AA32" s="144">
        <v>632</v>
      </c>
      <c r="AB32" s="83"/>
      <c r="AC32" s="38"/>
      <c r="AD32" s="38"/>
      <c r="AE32" s="38"/>
      <c r="AF32" s="38"/>
      <c r="AG32" s="38"/>
      <c r="AH32" s="60"/>
      <c r="AI32" s="38"/>
      <c r="AJ32" s="38"/>
      <c r="AK32" s="38"/>
      <c r="AL32" s="38"/>
      <c r="AM32" s="79"/>
      <c r="AN32" s="102"/>
      <c r="AO32" s="87"/>
      <c r="AP32" s="96"/>
      <c r="AQ32" s="85"/>
      <c r="AR32" s="103"/>
      <c r="AS32" s="83"/>
      <c r="AT32" s="5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159" t="s">
        <v>17</v>
      </c>
      <c r="BV32" s="186">
        <f t="shared" si="1"/>
        <v>0.97693662257238267</v>
      </c>
      <c r="BZ32" s="614"/>
      <c r="CA32" s="615"/>
      <c r="CB32" s="615"/>
      <c r="CC32" s="615"/>
      <c r="CD32" s="615"/>
      <c r="CE32" s="615"/>
      <c r="CF32" s="615"/>
      <c r="CG32" s="615"/>
      <c r="CH32" s="615"/>
      <c r="CI32" s="616"/>
    </row>
    <row r="33" spans="1:87" ht="15.75" x14ac:dyDescent="0.2">
      <c r="A33" s="159" t="s">
        <v>58</v>
      </c>
      <c r="B33" s="244">
        <v>43905</v>
      </c>
      <c r="C33" s="184"/>
      <c r="D33" s="185"/>
      <c r="E33" s="184">
        <v>43943</v>
      </c>
      <c r="F33" s="242">
        <f t="shared" si="0"/>
        <v>43964</v>
      </c>
      <c r="G33" s="262" t="s">
        <v>100</v>
      </c>
      <c r="H33" s="201"/>
      <c r="I33" s="202"/>
      <c r="J33" s="203"/>
      <c r="K33" s="261">
        <v>22</v>
      </c>
      <c r="L33" s="160">
        <v>22</v>
      </c>
      <c r="M33" s="160">
        <v>31</v>
      </c>
      <c r="N33" s="160">
        <v>71</v>
      </c>
      <c r="O33" s="143">
        <v>77</v>
      </c>
      <c r="P33" s="143">
        <v>0</v>
      </c>
      <c r="Q33" s="143">
        <v>102</v>
      </c>
      <c r="R33" s="143">
        <v>120</v>
      </c>
      <c r="S33" s="143">
        <v>141</v>
      </c>
      <c r="T33" s="143">
        <v>187</v>
      </c>
      <c r="U33" s="143">
        <v>231</v>
      </c>
      <c r="V33" s="161">
        <v>271</v>
      </c>
      <c r="W33" s="143">
        <v>304</v>
      </c>
      <c r="X33" s="143">
        <v>342</v>
      </c>
      <c r="Y33" s="143">
        <v>401</v>
      </c>
      <c r="Z33" s="143">
        <v>495</v>
      </c>
      <c r="AA33" s="144">
        <v>586</v>
      </c>
      <c r="AB33" s="83"/>
      <c r="AC33" s="38"/>
      <c r="AD33" s="38"/>
      <c r="AE33" s="38"/>
      <c r="AF33" s="38"/>
      <c r="AG33" s="38"/>
      <c r="AH33" s="38"/>
      <c r="AI33" s="38"/>
      <c r="AJ33" s="60"/>
      <c r="AK33" s="38"/>
      <c r="AL33" s="38"/>
      <c r="AM33" s="79"/>
      <c r="AN33" s="102"/>
      <c r="AO33" s="87"/>
      <c r="AP33" s="96"/>
      <c r="AQ33" s="85"/>
      <c r="AR33" s="103"/>
      <c r="AS33" s="83"/>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159" t="s">
        <v>58</v>
      </c>
      <c r="BV33" s="186">
        <f t="shared" si="1"/>
        <v>0.97293643707533339</v>
      </c>
      <c r="BZ33" s="614"/>
      <c r="CA33" s="615"/>
      <c r="CB33" s="615"/>
      <c r="CC33" s="615"/>
      <c r="CD33" s="615"/>
      <c r="CE33" s="615"/>
      <c r="CF33" s="615"/>
      <c r="CG33" s="615"/>
      <c r="CH33" s="615"/>
      <c r="CI33" s="616"/>
    </row>
    <row r="34" spans="1:87" ht="15.75" x14ac:dyDescent="0.2">
      <c r="A34" s="159" t="s">
        <v>15</v>
      </c>
      <c r="B34" s="244">
        <v>43905</v>
      </c>
      <c r="C34" s="184"/>
      <c r="D34" s="185"/>
      <c r="E34" s="184">
        <v>43943</v>
      </c>
      <c r="F34" s="242">
        <f t="shared" si="0"/>
        <v>43964</v>
      </c>
      <c r="G34" s="262" t="s">
        <v>100</v>
      </c>
      <c r="H34" s="190">
        <v>43937</v>
      </c>
      <c r="I34" s="182"/>
      <c r="J34" s="183"/>
      <c r="K34" s="261">
        <v>23</v>
      </c>
      <c r="L34" s="160">
        <v>23</v>
      </c>
      <c r="M34" s="160">
        <v>38</v>
      </c>
      <c r="N34" s="160">
        <v>44</v>
      </c>
      <c r="O34" s="143">
        <v>45</v>
      </c>
      <c r="P34" s="143">
        <v>69</v>
      </c>
      <c r="Q34" s="143">
        <v>90</v>
      </c>
      <c r="R34" s="143">
        <v>105</v>
      </c>
      <c r="S34" s="143">
        <v>124</v>
      </c>
      <c r="T34" s="143">
        <v>146</v>
      </c>
      <c r="U34" s="143">
        <v>179</v>
      </c>
      <c r="V34" s="143">
        <v>235</v>
      </c>
      <c r="W34" s="161">
        <v>298</v>
      </c>
      <c r="X34" s="143">
        <v>336</v>
      </c>
      <c r="Y34" s="143">
        <v>424</v>
      </c>
      <c r="Z34" s="143">
        <v>497</v>
      </c>
      <c r="AA34" s="144">
        <v>547</v>
      </c>
      <c r="AB34" s="83"/>
      <c r="AC34" s="38"/>
      <c r="AD34" s="38"/>
      <c r="AE34" s="38"/>
      <c r="AF34" s="38"/>
      <c r="AG34" s="38"/>
      <c r="AH34" s="38"/>
      <c r="AI34" s="38"/>
      <c r="AJ34" s="60"/>
      <c r="AK34" s="38"/>
      <c r="AL34" s="38"/>
      <c r="AM34" s="79"/>
      <c r="AN34" s="102"/>
      <c r="AO34" s="87"/>
      <c r="AP34" s="96"/>
      <c r="AQ34" s="85"/>
      <c r="AR34" s="103"/>
      <c r="AS34" s="83"/>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159" t="s">
        <v>15</v>
      </c>
      <c r="BV34" s="186">
        <f t="shared" si="1"/>
        <v>0.9723648462308625</v>
      </c>
      <c r="BZ34" s="614"/>
      <c r="CA34" s="615"/>
      <c r="CB34" s="615"/>
      <c r="CC34" s="615"/>
      <c r="CD34" s="615"/>
      <c r="CE34" s="615"/>
      <c r="CF34" s="615"/>
      <c r="CG34" s="615"/>
      <c r="CH34" s="615"/>
      <c r="CI34" s="616"/>
    </row>
    <row r="35" spans="1:87" ht="15.75" x14ac:dyDescent="0.2">
      <c r="A35" s="159" t="s">
        <v>31</v>
      </c>
      <c r="B35" s="244">
        <v>43905</v>
      </c>
      <c r="C35" s="184"/>
      <c r="D35" s="185"/>
      <c r="E35" s="184">
        <v>43943</v>
      </c>
      <c r="F35" s="242">
        <f t="shared" si="0"/>
        <v>43964</v>
      </c>
      <c r="G35" s="262" t="s">
        <v>100</v>
      </c>
      <c r="H35" s="181">
        <v>43927</v>
      </c>
      <c r="I35" s="182"/>
      <c r="J35" s="183"/>
      <c r="K35" s="261">
        <v>17</v>
      </c>
      <c r="L35" s="160">
        <v>26</v>
      </c>
      <c r="M35" s="160">
        <v>37</v>
      </c>
      <c r="N35" s="160">
        <v>42</v>
      </c>
      <c r="O35" s="143">
        <v>53</v>
      </c>
      <c r="P35" s="143">
        <v>61</v>
      </c>
      <c r="Q35" s="143">
        <v>73</v>
      </c>
      <c r="R35" s="143">
        <v>101</v>
      </c>
      <c r="S35" s="143">
        <v>101</v>
      </c>
      <c r="T35" s="143">
        <v>108</v>
      </c>
      <c r="U35" s="143">
        <v>137</v>
      </c>
      <c r="V35" s="143">
        <v>158</v>
      </c>
      <c r="W35" s="143">
        <v>187</v>
      </c>
      <c r="X35" s="143">
        <v>214</v>
      </c>
      <c r="Y35" s="161">
        <v>314</v>
      </c>
      <c r="Z35" s="143">
        <v>357</v>
      </c>
      <c r="AA35" s="144">
        <v>357</v>
      </c>
      <c r="AB35" s="83"/>
      <c r="AC35" s="38"/>
      <c r="AD35" s="38"/>
      <c r="AE35" s="38"/>
      <c r="AF35" s="38"/>
      <c r="AG35" s="38"/>
      <c r="AH35" s="38"/>
      <c r="AI35" s="38"/>
      <c r="AJ35" s="38"/>
      <c r="AK35" s="38"/>
      <c r="AL35" s="60"/>
      <c r="AM35" s="79"/>
      <c r="AN35" s="102"/>
      <c r="AO35" s="87"/>
      <c r="AP35" s="96"/>
      <c r="AQ35" s="85"/>
      <c r="AR35" s="103"/>
      <c r="AS35" s="83"/>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159" t="s">
        <v>31</v>
      </c>
      <c r="BV35" s="186">
        <f t="shared" si="1"/>
        <v>0.95804415563200662</v>
      </c>
      <c r="BZ35" s="614"/>
      <c r="CA35" s="615"/>
      <c r="CB35" s="615"/>
      <c r="CC35" s="615"/>
      <c r="CD35" s="615"/>
      <c r="CE35" s="615"/>
      <c r="CF35" s="615"/>
      <c r="CG35" s="615"/>
      <c r="CH35" s="615"/>
      <c r="CI35" s="616"/>
    </row>
    <row r="36" spans="1:87" ht="15.75" x14ac:dyDescent="0.2">
      <c r="A36" s="159" t="s">
        <v>33</v>
      </c>
      <c r="B36" s="244">
        <v>43905</v>
      </c>
      <c r="C36" s="184"/>
      <c r="D36" s="185"/>
      <c r="E36" s="184">
        <v>43943</v>
      </c>
      <c r="F36" s="242">
        <f t="shared" ref="F36:F55" si="2">E36+21</f>
        <v>43964</v>
      </c>
      <c r="G36" s="262" t="s">
        <v>100</v>
      </c>
      <c r="H36" s="181">
        <v>43931</v>
      </c>
      <c r="I36" s="182"/>
      <c r="J36" s="183"/>
      <c r="K36" s="142">
        <v>21</v>
      </c>
      <c r="L36" s="143">
        <v>23</v>
      </c>
      <c r="M36" s="143">
        <v>28</v>
      </c>
      <c r="N36" s="143">
        <v>35</v>
      </c>
      <c r="O36" s="143">
        <v>42</v>
      </c>
      <c r="P36" s="143">
        <v>55</v>
      </c>
      <c r="Q36" s="143">
        <v>57</v>
      </c>
      <c r="R36" s="143">
        <v>83</v>
      </c>
      <c r="S36" s="143">
        <v>100</v>
      </c>
      <c r="T36" s="143">
        <v>113</v>
      </c>
      <c r="U36" s="143">
        <v>113</v>
      </c>
      <c r="V36" s="143">
        <v>136</v>
      </c>
      <c r="W36" s="143">
        <v>208</v>
      </c>
      <c r="X36" s="143">
        <v>237</v>
      </c>
      <c r="Y36" s="143">
        <v>237</v>
      </c>
      <c r="Z36" s="161">
        <v>315</v>
      </c>
      <c r="AA36" s="144">
        <v>340</v>
      </c>
      <c r="AB36" s="83"/>
      <c r="AC36" s="38"/>
      <c r="AD36" s="38"/>
      <c r="AE36" s="38"/>
      <c r="AF36" s="38"/>
      <c r="AG36" s="38"/>
      <c r="AH36" s="38"/>
      <c r="AI36" s="38"/>
      <c r="AJ36" s="38"/>
      <c r="AK36" s="38"/>
      <c r="AL36" s="38"/>
      <c r="AM36" s="81"/>
      <c r="AN36" s="102"/>
      <c r="AO36" s="87"/>
      <c r="AP36" s="96"/>
      <c r="AQ36" s="85"/>
      <c r="AR36" s="103"/>
      <c r="AS36" s="83"/>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159" t="s">
        <v>33</v>
      </c>
      <c r="BV36" s="186">
        <f t="shared" ref="BV36:BV55" si="3">1-(SLOPE($K$3:$AA$3,K36:AA36))</f>
        <v>0.95407696590260915</v>
      </c>
      <c r="BZ36" s="614"/>
      <c r="CA36" s="615"/>
      <c r="CB36" s="615"/>
      <c r="CC36" s="615"/>
      <c r="CD36" s="615"/>
      <c r="CE36" s="615"/>
      <c r="CF36" s="615"/>
      <c r="CG36" s="615"/>
      <c r="CH36" s="615"/>
      <c r="CI36" s="616"/>
    </row>
    <row r="37" spans="1:87" ht="16.5" thickBot="1" x14ac:dyDescent="0.25">
      <c r="A37" s="159" t="s">
        <v>20</v>
      </c>
      <c r="B37" s="244">
        <v>43905</v>
      </c>
      <c r="C37" s="184"/>
      <c r="D37" s="185"/>
      <c r="E37" s="184">
        <v>43943</v>
      </c>
      <c r="F37" s="242">
        <f t="shared" si="2"/>
        <v>43964</v>
      </c>
      <c r="G37" s="262" t="s">
        <v>100</v>
      </c>
      <c r="H37" s="194" t="s">
        <v>18</v>
      </c>
      <c r="I37" s="182"/>
      <c r="J37" s="183"/>
      <c r="K37" s="261">
        <v>17</v>
      </c>
      <c r="L37" s="160">
        <v>26</v>
      </c>
      <c r="M37" s="160">
        <v>35</v>
      </c>
      <c r="N37" s="160">
        <v>52</v>
      </c>
      <c r="O37" s="143">
        <v>56</v>
      </c>
      <c r="P37" s="143">
        <v>70</v>
      </c>
      <c r="Q37" s="143">
        <v>89</v>
      </c>
      <c r="R37" s="143">
        <v>107</v>
      </c>
      <c r="S37" s="143">
        <v>118</v>
      </c>
      <c r="T37" s="143">
        <v>142</v>
      </c>
      <c r="U37" s="143">
        <v>155</v>
      </c>
      <c r="V37" s="143">
        <v>168</v>
      </c>
      <c r="W37" s="143">
        <v>211</v>
      </c>
      <c r="X37" s="143">
        <v>253</v>
      </c>
      <c r="Y37" s="161">
        <v>275</v>
      </c>
      <c r="Z37" s="143">
        <v>303</v>
      </c>
      <c r="AA37" s="144">
        <v>303</v>
      </c>
      <c r="AB37" s="83"/>
      <c r="AC37" s="38"/>
      <c r="AD37" s="38"/>
      <c r="AE37" s="38"/>
      <c r="AF37" s="38"/>
      <c r="AG37" s="38"/>
      <c r="AH37" s="38"/>
      <c r="AI37" s="38"/>
      <c r="AJ37" s="38"/>
      <c r="AK37" s="38"/>
      <c r="AL37" s="38"/>
      <c r="AM37" s="79"/>
      <c r="AN37" s="102"/>
      <c r="AO37" s="87"/>
      <c r="AP37" s="98"/>
      <c r="AQ37" s="85"/>
      <c r="AR37" s="103"/>
      <c r="AS37" s="83"/>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159" t="s">
        <v>20</v>
      </c>
      <c r="BV37" s="186">
        <f t="shared" si="3"/>
        <v>0.94939625350825663</v>
      </c>
      <c r="BZ37" s="617"/>
      <c r="CA37" s="618"/>
      <c r="CB37" s="618"/>
      <c r="CC37" s="618"/>
      <c r="CD37" s="618"/>
      <c r="CE37" s="618"/>
      <c r="CF37" s="618"/>
      <c r="CG37" s="618"/>
      <c r="CH37" s="618"/>
      <c r="CI37" s="619"/>
    </row>
    <row r="38" spans="1:87" ht="15.75" x14ac:dyDescent="0.2">
      <c r="A38" s="159" t="s">
        <v>27</v>
      </c>
      <c r="B38" s="244">
        <v>43906</v>
      </c>
      <c r="C38" s="184"/>
      <c r="D38" s="185"/>
      <c r="E38" s="184">
        <v>43944</v>
      </c>
      <c r="F38" s="242">
        <f t="shared" si="2"/>
        <v>43965</v>
      </c>
      <c r="G38" s="262" t="s">
        <v>100</v>
      </c>
      <c r="H38" s="181">
        <v>43945</v>
      </c>
      <c r="I38" s="182"/>
      <c r="J38" s="183"/>
      <c r="K38" s="261">
        <v>6</v>
      </c>
      <c r="L38" s="160">
        <v>12</v>
      </c>
      <c r="M38" s="160">
        <v>18</v>
      </c>
      <c r="N38" s="160">
        <v>39</v>
      </c>
      <c r="O38" s="160">
        <v>73</v>
      </c>
      <c r="P38" s="143">
        <v>81</v>
      </c>
      <c r="Q38" s="143">
        <v>87</v>
      </c>
      <c r="R38" s="143">
        <v>187</v>
      </c>
      <c r="S38" s="161">
        <v>257</v>
      </c>
      <c r="T38" s="143">
        <v>354</v>
      </c>
      <c r="U38" s="143">
        <v>520</v>
      </c>
      <c r="V38" s="143">
        <v>666</v>
      </c>
      <c r="W38" s="143">
        <v>836</v>
      </c>
      <c r="X38" s="143">
        <v>915</v>
      </c>
      <c r="Y38" s="143">
        <v>1051</v>
      </c>
      <c r="Z38" s="143">
        <v>1357</v>
      </c>
      <c r="AA38" s="144">
        <v>1613</v>
      </c>
      <c r="AB38" s="158"/>
      <c r="AC38" s="40"/>
      <c r="AD38" s="40"/>
      <c r="AE38" s="60"/>
      <c r="AF38" s="40"/>
      <c r="AG38" s="40"/>
      <c r="AH38" s="38"/>
      <c r="AI38" s="38"/>
      <c r="AJ38" s="38"/>
      <c r="AK38" s="38"/>
      <c r="AL38" s="38"/>
      <c r="AM38" s="79"/>
      <c r="AN38" s="102"/>
      <c r="AO38" s="87"/>
      <c r="AP38" s="96"/>
      <c r="AQ38" s="90"/>
      <c r="AR38" s="103"/>
      <c r="AS38" s="83"/>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159" t="s">
        <v>27</v>
      </c>
      <c r="BV38" s="186">
        <f t="shared" si="3"/>
        <v>0.99081662353483224</v>
      </c>
    </row>
    <row r="39" spans="1:87" ht="15.75" x14ac:dyDescent="0.2">
      <c r="A39" s="159" t="s">
        <v>40</v>
      </c>
      <c r="B39" s="244">
        <v>43906</v>
      </c>
      <c r="C39" s="184"/>
      <c r="D39" s="185"/>
      <c r="E39" s="184">
        <v>43944</v>
      </c>
      <c r="F39" s="242">
        <f t="shared" si="2"/>
        <v>43965</v>
      </c>
      <c r="G39" s="242" t="s">
        <v>56</v>
      </c>
      <c r="H39" s="199">
        <v>43997</v>
      </c>
      <c r="I39" s="182"/>
      <c r="J39" s="183"/>
      <c r="K39" s="261">
        <v>39</v>
      </c>
      <c r="L39" s="160">
        <v>66</v>
      </c>
      <c r="M39" s="160">
        <v>75</v>
      </c>
      <c r="N39" s="160">
        <v>88</v>
      </c>
      <c r="O39" s="143">
        <v>114</v>
      </c>
      <c r="P39" s="143">
        <v>137</v>
      </c>
      <c r="Q39" s="143">
        <v>161</v>
      </c>
      <c r="R39" s="143">
        <v>191</v>
      </c>
      <c r="S39" s="143">
        <v>210</v>
      </c>
      <c r="T39" s="161">
        <v>266</v>
      </c>
      <c r="U39" s="143">
        <v>316</v>
      </c>
      <c r="V39" s="143">
        <v>416</v>
      </c>
      <c r="W39" s="143">
        <v>479</v>
      </c>
      <c r="X39" s="143">
        <v>548</v>
      </c>
      <c r="Y39" s="143">
        <v>606</v>
      </c>
      <c r="Z39" s="143">
        <v>690</v>
      </c>
      <c r="AA39" s="144">
        <v>736</v>
      </c>
      <c r="AB39" s="83"/>
      <c r="AC39" s="38"/>
      <c r="AD39" s="38"/>
      <c r="AE39" s="38"/>
      <c r="AF39" s="60"/>
      <c r="AG39" s="38"/>
      <c r="AH39" s="38"/>
      <c r="AI39" s="38"/>
      <c r="AJ39" s="38"/>
      <c r="AK39" s="38"/>
      <c r="AL39" s="38"/>
      <c r="AM39" s="79"/>
      <c r="AN39" s="102"/>
      <c r="AO39" s="87"/>
      <c r="AP39" s="96"/>
      <c r="AQ39" s="85"/>
      <c r="AR39" s="103"/>
      <c r="AS39" s="83"/>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159" t="s">
        <v>40</v>
      </c>
      <c r="BV39" s="186">
        <f t="shared" si="3"/>
        <v>0.97901452279753842</v>
      </c>
    </row>
    <row r="40" spans="1:87" ht="15.75" x14ac:dyDescent="0.2">
      <c r="A40" s="159" t="s">
        <v>43</v>
      </c>
      <c r="B40" s="244">
        <v>43906</v>
      </c>
      <c r="C40" s="184"/>
      <c r="D40" s="185"/>
      <c r="E40" s="184">
        <v>43944</v>
      </c>
      <c r="F40" s="242">
        <f t="shared" si="2"/>
        <v>43965</v>
      </c>
      <c r="G40" s="262" t="s">
        <v>100</v>
      </c>
      <c r="H40" s="181">
        <v>43927</v>
      </c>
      <c r="I40" s="182"/>
      <c r="J40" s="183"/>
      <c r="K40" s="261">
        <v>21</v>
      </c>
      <c r="L40" s="160">
        <v>23</v>
      </c>
      <c r="M40" s="160">
        <v>33</v>
      </c>
      <c r="N40" s="160">
        <v>44</v>
      </c>
      <c r="O40" s="160">
        <v>54</v>
      </c>
      <c r="P40" s="160">
        <v>66</v>
      </c>
      <c r="Q40" s="143">
        <v>83</v>
      </c>
      <c r="R40" s="143">
        <v>106</v>
      </c>
      <c r="S40" s="143">
        <v>124</v>
      </c>
      <c r="T40" s="143">
        <v>132</v>
      </c>
      <c r="U40" s="143">
        <v>165</v>
      </c>
      <c r="V40" s="143">
        <v>203</v>
      </c>
      <c r="W40" s="143">
        <v>239</v>
      </c>
      <c r="X40" s="161">
        <v>294</v>
      </c>
      <c r="Y40" s="143">
        <v>408</v>
      </c>
      <c r="Z40" s="143">
        <v>488</v>
      </c>
      <c r="AA40" s="144">
        <v>566</v>
      </c>
      <c r="AB40" s="83"/>
      <c r="AC40" s="38"/>
      <c r="AD40" s="38"/>
      <c r="AE40" s="38"/>
      <c r="AF40" s="38"/>
      <c r="AG40" s="38"/>
      <c r="AH40" s="38"/>
      <c r="AI40" s="38"/>
      <c r="AJ40" s="38"/>
      <c r="AK40" s="60"/>
      <c r="AL40" s="38"/>
      <c r="AM40" s="79"/>
      <c r="AN40" s="102"/>
      <c r="AO40" s="87"/>
      <c r="AP40" s="96"/>
      <c r="AQ40" s="85"/>
      <c r="AR40" s="103"/>
      <c r="AS40" s="83"/>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159" t="s">
        <v>43</v>
      </c>
      <c r="BV40" s="186">
        <f t="shared" si="3"/>
        <v>0.9724607489721161</v>
      </c>
    </row>
    <row r="41" spans="1:87" ht="15.75" x14ac:dyDescent="0.2">
      <c r="A41" s="159" t="s">
        <v>16</v>
      </c>
      <c r="B41" s="244">
        <v>43906</v>
      </c>
      <c r="C41" s="184"/>
      <c r="D41" s="185"/>
      <c r="E41" s="184">
        <v>43944</v>
      </c>
      <c r="F41" s="242">
        <f t="shared" si="2"/>
        <v>43965</v>
      </c>
      <c r="G41" s="262" t="s">
        <v>100</v>
      </c>
      <c r="H41" s="190">
        <v>43938</v>
      </c>
      <c r="I41" s="182"/>
      <c r="J41" s="183"/>
      <c r="K41" s="261">
        <v>11</v>
      </c>
      <c r="L41" s="160">
        <v>18</v>
      </c>
      <c r="M41" s="160">
        <v>22</v>
      </c>
      <c r="N41" s="160">
        <v>35</v>
      </c>
      <c r="O41" s="143">
        <v>48</v>
      </c>
      <c r="P41" s="143">
        <v>57</v>
      </c>
      <c r="Q41" s="143">
        <v>65</v>
      </c>
      <c r="R41" s="143">
        <v>84</v>
      </c>
      <c r="S41" s="143">
        <v>100</v>
      </c>
      <c r="T41" s="143">
        <v>134</v>
      </c>
      <c r="U41" s="143">
        <v>172</v>
      </c>
      <c r="V41" s="143">
        <v>206</v>
      </c>
      <c r="W41" s="161">
        <v>266</v>
      </c>
      <c r="X41" s="143">
        <v>330</v>
      </c>
      <c r="Y41" s="143">
        <v>372</v>
      </c>
      <c r="Z41" s="143">
        <v>434</v>
      </c>
      <c r="AA41" s="144">
        <v>485</v>
      </c>
      <c r="AB41" s="83"/>
      <c r="AC41" s="38"/>
      <c r="AD41" s="38"/>
      <c r="AE41" s="38"/>
      <c r="AF41" s="38"/>
      <c r="AG41" s="38"/>
      <c r="AH41" s="38"/>
      <c r="AI41" s="38"/>
      <c r="AJ41" s="60"/>
      <c r="AK41" s="38"/>
      <c r="AL41" s="38"/>
      <c r="AM41" s="79"/>
      <c r="AN41" s="102"/>
      <c r="AO41" s="87"/>
      <c r="AP41" s="96"/>
      <c r="AQ41" s="85"/>
      <c r="AR41" s="103"/>
      <c r="AS41" s="83"/>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159" t="s">
        <v>16</v>
      </c>
      <c r="BV41" s="186">
        <f t="shared" si="3"/>
        <v>0.96930696143575734</v>
      </c>
    </row>
    <row r="42" spans="1:87" ht="15.75" x14ac:dyDescent="0.2">
      <c r="A42" s="159" t="s">
        <v>39</v>
      </c>
      <c r="B42" s="244">
        <v>43908</v>
      </c>
      <c r="C42" s="184"/>
      <c r="D42" s="185"/>
      <c r="E42" s="184">
        <v>43946</v>
      </c>
      <c r="F42" s="242">
        <f t="shared" si="2"/>
        <v>43967</v>
      </c>
      <c r="G42" s="262" t="s">
        <v>100</v>
      </c>
      <c r="H42" s="181">
        <v>43936</v>
      </c>
      <c r="I42" s="182"/>
      <c r="J42" s="183"/>
      <c r="K42" s="142">
        <v>10</v>
      </c>
      <c r="L42" s="143">
        <v>17</v>
      </c>
      <c r="M42" s="160">
        <v>17</v>
      </c>
      <c r="N42" s="160">
        <v>44</v>
      </c>
      <c r="O42" s="160">
        <v>49</v>
      </c>
      <c r="P42" s="160">
        <v>53</v>
      </c>
      <c r="Q42" s="160">
        <v>67</v>
      </c>
      <c r="R42" s="143">
        <v>81</v>
      </c>
      <c r="S42" s="143">
        <v>106</v>
      </c>
      <c r="T42" s="143">
        <v>164</v>
      </c>
      <c r="U42" s="143">
        <v>248</v>
      </c>
      <c r="V42" s="161">
        <v>322</v>
      </c>
      <c r="W42" s="143">
        <v>377</v>
      </c>
      <c r="X42" s="143">
        <v>429</v>
      </c>
      <c r="Y42" s="143">
        <v>481</v>
      </c>
      <c r="Z42" s="143">
        <v>568</v>
      </c>
      <c r="AA42" s="144">
        <v>721</v>
      </c>
      <c r="AB42" s="83"/>
      <c r="AC42" s="38"/>
      <c r="AD42" s="38"/>
      <c r="AE42" s="38"/>
      <c r="AF42" s="38"/>
      <c r="AG42" s="60"/>
      <c r="AH42" s="38"/>
      <c r="AI42" s="38"/>
      <c r="AJ42" s="38"/>
      <c r="AK42" s="38"/>
      <c r="AL42" s="38"/>
      <c r="AM42" s="79"/>
      <c r="AN42" s="102"/>
      <c r="AO42" s="87"/>
      <c r="AP42" s="96"/>
      <c r="AQ42" s="85"/>
      <c r="AR42" s="103"/>
      <c r="AS42" s="83"/>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159" t="s">
        <v>39</v>
      </c>
      <c r="BV42" s="186">
        <f t="shared" si="3"/>
        <v>0.97879777057192319</v>
      </c>
    </row>
    <row r="43" spans="1:87" ht="15.75" x14ac:dyDescent="0.2">
      <c r="A43" s="159" t="s">
        <v>4</v>
      </c>
      <c r="B43" s="244">
        <v>43908</v>
      </c>
      <c r="C43" s="184"/>
      <c r="D43" s="185"/>
      <c r="E43" s="184">
        <v>43946</v>
      </c>
      <c r="F43" s="242">
        <f t="shared" si="2"/>
        <v>43967</v>
      </c>
      <c r="G43" s="262" t="s">
        <v>100</v>
      </c>
      <c r="H43" s="190">
        <v>43938</v>
      </c>
      <c r="I43" s="182"/>
      <c r="J43" s="183"/>
      <c r="K43" s="142">
        <v>3</v>
      </c>
      <c r="L43" s="143">
        <v>3</v>
      </c>
      <c r="M43" s="160">
        <v>4</v>
      </c>
      <c r="N43" s="160">
        <v>62</v>
      </c>
      <c r="O43" s="160">
        <v>100</v>
      </c>
      <c r="P43" s="160">
        <v>122</v>
      </c>
      <c r="Q43" s="160">
        <v>165</v>
      </c>
      <c r="R43" s="143">
        <v>192</v>
      </c>
      <c r="S43" s="143">
        <v>219</v>
      </c>
      <c r="T43" s="161">
        <v>280</v>
      </c>
      <c r="U43" s="143">
        <v>335</v>
      </c>
      <c r="V43" s="143">
        <v>381</v>
      </c>
      <c r="W43" s="143">
        <v>409</v>
      </c>
      <c r="X43" s="143">
        <v>426</v>
      </c>
      <c r="Y43" s="143">
        <v>473</v>
      </c>
      <c r="Z43" s="143">
        <v>523</v>
      </c>
      <c r="AA43" s="144">
        <v>584</v>
      </c>
      <c r="AB43" s="83"/>
      <c r="AC43" s="38"/>
      <c r="AD43" s="38"/>
      <c r="AE43" s="38"/>
      <c r="AF43" s="38"/>
      <c r="AG43" s="38"/>
      <c r="AH43" s="38"/>
      <c r="AI43" s="60"/>
      <c r="AJ43" s="38"/>
      <c r="AK43" s="38"/>
      <c r="AL43" s="38"/>
      <c r="AM43" s="79"/>
      <c r="AN43" s="102"/>
      <c r="AO43" s="87"/>
      <c r="AP43" s="96"/>
      <c r="AQ43" s="85"/>
      <c r="AR43" s="103"/>
      <c r="AS43" s="83"/>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159" t="s">
        <v>4</v>
      </c>
      <c r="BV43" s="186">
        <f t="shared" si="3"/>
        <v>0.97376592751761559</v>
      </c>
    </row>
    <row r="44" spans="1:87" ht="15.75" x14ac:dyDescent="0.2">
      <c r="A44" s="159" t="s">
        <v>12</v>
      </c>
      <c r="B44" s="244">
        <v>43908</v>
      </c>
      <c r="C44" s="184"/>
      <c r="D44" s="185"/>
      <c r="E44" s="184">
        <v>43946</v>
      </c>
      <c r="F44" s="242">
        <f t="shared" si="2"/>
        <v>43967</v>
      </c>
      <c r="G44" s="262" t="s">
        <v>100</v>
      </c>
      <c r="H44" s="190">
        <v>43927</v>
      </c>
      <c r="I44" s="191">
        <v>43936</v>
      </c>
      <c r="J44" s="183"/>
      <c r="K44" s="142">
        <v>4</v>
      </c>
      <c r="L44" s="143">
        <v>8</v>
      </c>
      <c r="M44" s="160">
        <v>9</v>
      </c>
      <c r="N44" s="160">
        <v>23</v>
      </c>
      <c r="O44" s="160">
        <v>36</v>
      </c>
      <c r="P44" s="160">
        <v>42</v>
      </c>
      <c r="Q44" s="143">
        <v>42</v>
      </c>
      <c r="R44" s="143">
        <v>68</v>
      </c>
      <c r="S44" s="143">
        <v>81</v>
      </c>
      <c r="T44" s="143">
        <v>91</v>
      </c>
      <c r="U44" s="143">
        <v>146</v>
      </c>
      <c r="V44" s="143">
        <v>205</v>
      </c>
      <c r="W44" s="143">
        <v>234</v>
      </c>
      <c r="X44" s="161">
        <v>281</v>
      </c>
      <c r="Y44" s="143">
        <v>340</v>
      </c>
      <c r="Z44" s="143">
        <v>515</v>
      </c>
      <c r="AA44" s="144">
        <v>566</v>
      </c>
      <c r="AB44" s="83"/>
      <c r="AC44" s="38"/>
      <c r="AD44" s="38"/>
      <c r="AE44" s="38"/>
      <c r="AF44" s="38"/>
      <c r="AG44" s="38"/>
      <c r="AH44" s="38"/>
      <c r="AI44" s="60"/>
      <c r="AJ44" s="38"/>
      <c r="AK44" s="38"/>
      <c r="AL44" s="38"/>
      <c r="AM44" s="79"/>
      <c r="AN44" s="102"/>
      <c r="AO44" s="87"/>
      <c r="AP44" s="96"/>
      <c r="AQ44" s="85"/>
      <c r="AR44" s="103"/>
      <c r="AS44" s="83"/>
      <c r="AT44" s="38"/>
      <c r="AU44" s="5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159" t="s">
        <v>12</v>
      </c>
      <c r="BV44" s="186">
        <f t="shared" si="3"/>
        <v>0.97419203188551795</v>
      </c>
    </row>
    <row r="45" spans="1:87" ht="15.75" x14ac:dyDescent="0.2">
      <c r="A45" s="159" t="s">
        <v>8</v>
      </c>
      <c r="B45" s="244">
        <v>43908</v>
      </c>
      <c r="C45" s="184"/>
      <c r="D45" s="185"/>
      <c r="E45" s="184">
        <v>43946</v>
      </c>
      <c r="F45" s="242">
        <f t="shared" si="2"/>
        <v>43967</v>
      </c>
      <c r="G45" s="262" t="s">
        <v>100</v>
      </c>
      <c r="H45" s="187">
        <v>43966</v>
      </c>
      <c r="I45" s="182"/>
      <c r="J45" s="183"/>
      <c r="K45" s="142">
        <v>8</v>
      </c>
      <c r="L45" s="143">
        <v>16</v>
      </c>
      <c r="M45" s="160">
        <v>19</v>
      </c>
      <c r="N45" s="160">
        <v>30</v>
      </c>
      <c r="O45" s="160">
        <v>39</v>
      </c>
      <c r="P45" s="160">
        <v>45</v>
      </c>
      <c r="Q45" s="160">
        <v>56</v>
      </c>
      <c r="R45" s="143">
        <v>68</v>
      </c>
      <c r="S45" s="143">
        <v>104</v>
      </c>
      <c r="T45" s="143">
        <v>119</v>
      </c>
      <c r="U45" s="143">
        <v>130</v>
      </c>
      <c r="V45" s="143">
        <v>163</v>
      </c>
      <c r="W45" s="143">
        <v>214</v>
      </c>
      <c r="X45" s="143">
        <v>232</v>
      </c>
      <c r="Y45" s="161">
        <v>264</v>
      </c>
      <c r="Z45" s="143">
        <v>319</v>
      </c>
      <c r="AA45" s="144">
        <v>368</v>
      </c>
      <c r="AB45" s="83"/>
      <c r="AC45" s="38"/>
      <c r="AD45" s="38"/>
      <c r="AE45" s="38"/>
      <c r="AF45" s="38"/>
      <c r="AG45" s="38"/>
      <c r="AH45" s="38"/>
      <c r="AI45" s="38"/>
      <c r="AJ45" s="38"/>
      <c r="AK45" s="38"/>
      <c r="AL45" s="60"/>
      <c r="AM45" s="79"/>
      <c r="AN45" s="102"/>
      <c r="AO45" s="87"/>
      <c r="AP45" s="96"/>
      <c r="AQ45" s="85"/>
      <c r="AR45" s="103"/>
      <c r="AS45" s="83"/>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159" t="s">
        <v>8</v>
      </c>
      <c r="BV45" s="186">
        <f t="shared" si="3"/>
        <v>0.95732829205682812</v>
      </c>
    </row>
    <row r="46" spans="1:87" ht="15.75" x14ac:dyDescent="0.2">
      <c r="A46" s="159" t="s">
        <v>49</v>
      </c>
      <c r="B46" s="244">
        <v>43908</v>
      </c>
      <c r="C46" s="184"/>
      <c r="D46" s="185"/>
      <c r="E46" s="184">
        <v>43946</v>
      </c>
      <c r="F46" s="242">
        <f t="shared" si="2"/>
        <v>43967</v>
      </c>
      <c r="G46" s="262" t="s">
        <v>100</v>
      </c>
      <c r="H46" s="181">
        <v>43936</v>
      </c>
      <c r="I46" s="182"/>
      <c r="J46" s="183"/>
      <c r="K46" s="142">
        <v>12</v>
      </c>
      <c r="L46" s="143">
        <v>12</v>
      </c>
      <c r="M46" s="160">
        <v>13</v>
      </c>
      <c r="N46" s="160">
        <v>22</v>
      </c>
      <c r="O46" s="160">
        <v>29</v>
      </c>
      <c r="P46" s="160">
        <v>49</v>
      </c>
      <c r="Q46" s="143">
        <v>52</v>
      </c>
      <c r="R46" s="143">
        <v>75</v>
      </c>
      <c r="S46" s="143">
        <v>95</v>
      </c>
      <c r="T46" s="143">
        <v>125</v>
      </c>
      <c r="U46" s="143">
        <v>158</v>
      </c>
      <c r="V46" s="143">
        <v>184</v>
      </c>
      <c r="W46" s="143">
        <v>211</v>
      </c>
      <c r="X46" s="143">
        <v>235</v>
      </c>
      <c r="Y46" s="143">
        <v>256</v>
      </c>
      <c r="Z46" s="161">
        <v>293</v>
      </c>
      <c r="AA46" s="144">
        <v>321</v>
      </c>
      <c r="AB46" s="83"/>
      <c r="AC46" s="38"/>
      <c r="AD46" s="38"/>
      <c r="AE46" s="38"/>
      <c r="AF46" s="38"/>
      <c r="AG46" s="38"/>
      <c r="AH46" s="38"/>
      <c r="AI46" s="38"/>
      <c r="AJ46" s="38"/>
      <c r="AK46" s="38"/>
      <c r="AL46" s="38"/>
      <c r="AM46" s="81"/>
      <c r="AN46" s="102"/>
      <c r="AO46" s="87"/>
      <c r="AP46" s="96"/>
      <c r="AQ46" s="85"/>
      <c r="AR46" s="103"/>
      <c r="AS46" s="83"/>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159" t="s">
        <v>49</v>
      </c>
      <c r="BV46" s="186">
        <f t="shared" si="3"/>
        <v>0.95363970221122585</v>
      </c>
    </row>
    <row r="47" spans="1:87" ht="15.75" x14ac:dyDescent="0.2">
      <c r="A47" s="159" t="s">
        <v>11</v>
      </c>
      <c r="B47" s="244">
        <v>43908</v>
      </c>
      <c r="C47" s="184"/>
      <c r="D47" s="185"/>
      <c r="E47" s="184">
        <v>43946</v>
      </c>
      <c r="F47" s="242">
        <f t="shared" si="2"/>
        <v>43967</v>
      </c>
      <c r="G47" s="262" t="s">
        <v>100</v>
      </c>
      <c r="H47" s="190">
        <v>43951</v>
      </c>
      <c r="I47" s="182"/>
      <c r="J47" s="183"/>
      <c r="K47" s="142">
        <v>8</v>
      </c>
      <c r="L47" s="143">
        <v>10</v>
      </c>
      <c r="M47" s="160">
        <v>15</v>
      </c>
      <c r="N47" s="160">
        <v>25</v>
      </c>
      <c r="O47" s="160">
        <v>36</v>
      </c>
      <c r="P47" s="160">
        <v>36</v>
      </c>
      <c r="Q47" s="160">
        <v>53</v>
      </c>
      <c r="R47" s="143">
        <v>56</v>
      </c>
      <c r="S47" s="143">
        <v>90</v>
      </c>
      <c r="T47" s="143">
        <v>91</v>
      </c>
      <c r="U47" s="143">
        <v>95</v>
      </c>
      <c r="V47" s="143">
        <v>106</v>
      </c>
      <c r="W47" s="143">
        <v>149</v>
      </c>
      <c r="X47" s="143">
        <v>149</v>
      </c>
      <c r="Y47" s="143">
        <v>175</v>
      </c>
      <c r="Z47" s="143">
        <v>204</v>
      </c>
      <c r="AA47" s="170">
        <v>224</v>
      </c>
      <c r="AB47" s="83"/>
      <c r="AC47" s="38"/>
      <c r="AD47" s="38"/>
      <c r="AE47" s="38"/>
      <c r="AF47" s="38"/>
      <c r="AG47" s="38"/>
      <c r="AH47" s="38"/>
      <c r="AI47" s="38"/>
      <c r="AJ47" s="38"/>
      <c r="AK47" s="38"/>
      <c r="AL47" s="38"/>
      <c r="AM47" s="79"/>
      <c r="AN47" s="102"/>
      <c r="AO47" s="87"/>
      <c r="AP47" s="96"/>
      <c r="AQ47" s="91"/>
      <c r="AR47" s="103"/>
      <c r="AS47" s="83"/>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159" t="s">
        <v>11</v>
      </c>
      <c r="BV47" s="186">
        <f t="shared" si="3"/>
        <v>0.92902768410080327</v>
      </c>
    </row>
    <row r="48" spans="1:87" ht="15.75" x14ac:dyDescent="0.2">
      <c r="A48" s="159" t="s">
        <v>36</v>
      </c>
      <c r="B48" s="244">
        <v>43908</v>
      </c>
      <c r="C48" s="184"/>
      <c r="D48" s="185"/>
      <c r="E48" s="184">
        <v>43946</v>
      </c>
      <c r="F48" s="242">
        <f t="shared" si="2"/>
        <v>43967</v>
      </c>
      <c r="G48" s="262" t="s">
        <v>100</v>
      </c>
      <c r="H48" s="181">
        <v>43925</v>
      </c>
      <c r="I48" s="182"/>
      <c r="J48" s="183"/>
      <c r="K48" s="142">
        <v>1</v>
      </c>
      <c r="L48" s="143">
        <v>3</v>
      </c>
      <c r="M48" s="160">
        <v>6</v>
      </c>
      <c r="N48" s="160">
        <v>19</v>
      </c>
      <c r="O48" s="160">
        <v>26</v>
      </c>
      <c r="P48" s="160">
        <v>28</v>
      </c>
      <c r="Q48" s="160">
        <v>28</v>
      </c>
      <c r="R48" s="160">
        <v>30</v>
      </c>
      <c r="S48" s="143">
        <v>36</v>
      </c>
      <c r="T48" s="143">
        <v>45</v>
      </c>
      <c r="U48" s="143">
        <v>51</v>
      </c>
      <c r="V48" s="143">
        <v>68</v>
      </c>
      <c r="W48" s="143">
        <v>94</v>
      </c>
      <c r="X48" s="143">
        <v>98</v>
      </c>
      <c r="Y48" s="143">
        <v>109</v>
      </c>
      <c r="Z48" s="143">
        <v>122</v>
      </c>
      <c r="AA48" s="144">
        <v>142</v>
      </c>
      <c r="AB48" s="83"/>
      <c r="AC48" s="38"/>
      <c r="AD48" s="38"/>
      <c r="AE48" s="38"/>
      <c r="AF48" s="38"/>
      <c r="AG48" s="38"/>
      <c r="AH48" s="38"/>
      <c r="AI48" s="61"/>
      <c r="AJ48" s="38"/>
      <c r="AK48" s="38"/>
      <c r="AL48" s="38"/>
      <c r="AM48" s="79"/>
      <c r="AN48" s="102"/>
      <c r="AO48" s="87"/>
      <c r="AP48" s="96"/>
      <c r="AQ48" s="85"/>
      <c r="AR48" s="103"/>
      <c r="AS48" s="83"/>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159" t="s">
        <v>36</v>
      </c>
      <c r="BV48" s="186">
        <f t="shared" si="3"/>
        <v>0.89009519210090438</v>
      </c>
    </row>
    <row r="49" spans="1:74" ht="15.75" x14ac:dyDescent="0.2">
      <c r="A49" s="159" t="s">
        <v>57</v>
      </c>
      <c r="B49" s="244">
        <v>43909</v>
      </c>
      <c r="C49" s="184"/>
      <c r="D49" s="185"/>
      <c r="E49" s="184">
        <v>43947</v>
      </c>
      <c r="F49" s="242">
        <f t="shared" si="2"/>
        <v>43968</v>
      </c>
      <c r="G49" s="262" t="s">
        <v>100</v>
      </c>
      <c r="H49" s="201"/>
      <c r="I49" s="204"/>
      <c r="J49" s="205"/>
      <c r="K49" s="142">
        <v>5</v>
      </c>
      <c r="L49" s="143">
        <v>5</v>
      </c>
      <c r="M49" s="143">
        <v>5</v>
      </c>
      <c r="N49" s="160">
        <v>5</v>
      </c>
      <c r="O49" s="160">
        <v>14</v>
      </c>
      <c r="P49" s="160">
        <v>21</v>
      </c>
      <c r="Q49" s="160">
        <v>23</v>
      </c>
      <c r="R49" s="143">
        <v>31</v>
      </c>
      <c r="S49" s="143">
        <v>39</v>
      </c>
      <c r="T49" s="143">
        <v>51</v>
      </c>
      <c r="U49" s="143">
        <v>64</v>
      </c>
      <c r="V49" s="143">
        <v>79</v>
      </c>
      <c r="W49" s="143">
        <v>100</v>
      </c>
      <c r="X49" s="143">
        <v>127</v>
      </c>
      <c r="Y49" s="143">
        <v>174</v>
      </c>
      <c r="Z49" s="143">
        <v>239</v>
      </c>
      <c r="AA49" s="170">
        <v>286</v>
      </c>
      <c r="AB49" s="83"/>
      <c r="AC49" s="38"/>
      <c r="AD49" s="38"/>
      <c r="AE49" s="38"/>
      <c r="AF49" s="38"/>
      <c r="AG49" s="38"/>
      <c r="AH49" s="38"/>
      <c r="AI49" s="38"/>
      <c r="AJ49" s="38"/>
      <c r="AK49" s="38"/>
      <c r="AL49" s="38"/>
      <c r="AM49" s="79"/>
      <c r="AN49" s="102"/>
      <c r="AO49" s="87"/>
      <c r="AP49" s="96"/>
      <c r="AQ49" s="85"/>
      <c r="AR49" s="103"/>
      <c r="AS49" s="83"/>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159" t="s">
        <v>57</v>
      </c>
      <c r="BV49" s="186">
        <f t="shared" si="3"/>
        <v>0.94779874087817939</v>
      </c>
    </row>
    <row r="50" spans="1:74" ht="15.75" x14ac:dyDescent="0.2">
      <c r="A50" s="159" t="s">
        <v>2</v>
      </c>
      <c r="B50" s="244">
        <v>43911</v>
      </c>
      <c r="C50" s="184"/>
      <c r="D50" s="185"/>
      <c r="E50" s="184">
        <v>43949</v>
      </c>
      <c r="F50" s="242">
        <f t="shared" si="2"/>
        <v>43970</v>
      </c>
      <c r="G50" s="262" t="s">
        <v>100</v>
      </c>
      <c r="H50" s="190">
        <v>43941</v>
      </c>
      <c r="I50" s="182"/>
      <c r="J50" s="183"/>
      <c r="K50" s="142">
        <v>1</v>
      </c>
      <c r="L50" s="143">
        <v>3</v>
      </c>
      <c r="M50" s="143">
        <v>5</v>
      </c>
      <c r="N50" s="143">
        <v>8</v>
      </c>
      <c r="O50" s="143">
        <v>11</v>
      </c>
      <c r="P50" s="160">
        <v>13</v>
      </c>
      <c r="Q50" s="160">
        <v>18</v>
      </c>
      <c r="R50" s="160">
        <v>30</v>
      </c>
      <c r="S50" s="160">
        <v>34</v>
      </c>
      <c r="T50" s="160">
        <v>41</v>
      </c>
      <c r="U50" s="143">
        <v>56</v>
      </c>
      <c r="V50" s="143">
        <v>58</v>
      </c>
      <c r="W50" s="143">
        <v>85</v>
      </c>
      <c r="X50" s="143">
        <v>102</v>
      </c>
      <c r="Y50" s="143">
        <v>114</v>
      </c>
      <c r="Z50" s="143">
        <v>119</v>
      </c>
      <c r="AA50" s="144">
        <v>132</v>
      </c>
      <c r="AB50" s="83"/>
      <c r="AC50" s="38"/>
      <c r="AD50" s="38"/>
      <c r="AE50" s="38"/>
      <c r="AF50" s="38"/>
      <c r="AG50" s="38"/>
      <c r="AH50" s="38"/>
      <c r="AI50" s="61"/>
      <c r="AJ50" s="38"/>
      <c r="AK50" s="38"/>
      <c r="AL50" s="38"/>
      <c r="AM50" s="79"/>
      <c r="AN50" s="102"/>
      <c r="AO50" s="87"/>
      <c r="AP50" s="96"/>
      <c r="AQ50" s="85"/>
      <c r="AR50" s="103"/>
      <c r="AS50" s="83"/>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159" t="s">
        <v>2</v>
      </c>
      <c r="BV50" s="186">
        <f t="shared" si="3"/>
        <v>0.89269673047114384</v>
      </c>
    </row>
    <row r="51" spans="1:74" ht="15.75" x14ac:dyDescent="0.2">
      <c r="A51" s="159" t="s">
        <v>45</v>
      </c>
      <c r="B51" s="244">
        <v>43912</v>
      </c>
      <c r="C51" s="184"/>
      <c r="D51" s="185"/>
      <c r="E51" s="184">
        <v>43950</v>
      </c>
      <c r="F51" s="242">
        <f t="shared" si="2"/>
        <v>43971</v>
      </c>
      <c r="G51" s="262" t="s">
        <v>100</v>
      </c>
      <c r="H51" s="181">
        <v>43929</v>
      </c>
      <c r="I51" s="182"/>
      <c r="J51" s="183"/>
      <c r="K51" s="142">
        <v>10</v>
      </c>
      <c r="L51" s="143">
        <v>11</v>
      </c>
      <c r="M51" s="143">
        <v>11</v>
      </c>
      <c r="N51" s="143">
        <v>14</v>
      </c>
      <c r="O51" s="143">
        <v>14</v>
      </c>
      <c r="P51" s="143">
        <v>14</v>
      </c>
      <c r="Q51" s="160">
        <v>21</v>
      </c>
      <c r="R51" s="160">
        <v>28</v>
      </c>
      <c r="S51" s="160">
        <v>30</v>
      </c>
      <c r="T51" s="160">
        <v>41</v>
      </c>
      <c r="U51" s="160">
        <v>46</v>
      </c>
      <c r="V51" s="143">
        <v>58</v>
      </c>
      <c r="W51" s="143">
        <v>68</v>
      </c>
      <c r="X51" s="143">
        <v>90</v>
      </c>
      <c r="Y51" s="143">
        <v>101</v>
      </c>
      <c r="Z51" s="143">
        <v>108</v>
      </c>
      <c r="AA51" s="144">
        <v>129</v>
      </c>
      <c r="AB51" s="83"/>
      <c r="AC51" s="38"/>
      <c r="AD51" s="38"/>
      <c r="AE51" s="38"/>
      <c r="AF51" s="38"/>
      <c r="AG51" s="38"/>
      <c r="AH51" s="38"/>
      <c r="AI51" s="61"/>
      <c r="AJ51" s="38"/>
      <c r="AK51" s="38"/>
      <c r="AL51" s="38"/>
      <c r="AM51" s="79"/>
      <c r="AN51" s="102"/>
      <c r="AO51" s="87"/>
      <c r="AP51" s="96"/>
      <c r="AQ51" s="85"/>
      <c r="AR51" s="103"/>
      <c r="AS51" s="83"/>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159" t="s">
        <v>45</v>
      </c>
      <c r="BV51" s="186">
        <f t="shared" si="3"/>
        <v>0.87841485852815193</v>
      </c>
    </row>
    <row r="52" spans="1:74" ht="15.75" x14ac:dyDescent="0.2">
      <c r="A52" s="159" t="s">
        <v>28</v>
      </c>
      <c r="B52" s="244">
        <v>43913</v>
      </c>
      <c r="C52" s="184"/>
      <c r="D52" s="185"/>
      <c r="E52" s="184">
        <v>43951</v>
      </c>
      <c r="F52" s="242">
        <f t="shared" si="2"/>
        <v>43972</v>
      </c>
      <c r="G52" s="262" t="s">
        <v>100</v>
      </c>
      <c r="H52" s="181">
        <v>43922</v>
      </c>
      <c r="I52" s="182"/>
      <c r="J52" s="183"/>
      <c r="K52" s="142">
        <v>6</v>
      </c>
      <c r="L52" s="143">
        <v>8</v>
      </c>
      <c r="M52" s="143">
        <v>10</v>
      </c>
      <c r="N52" s="143">
        <v>11</v>
      </c>
      <c r="O52" s="143">
        <v>20</v>
      </c>
      <c r="P52" s="143">
        <v>27</v>
      </c>
      <c r="Q52" s="143">
        <v>34</v>
      </c>
      <c r="R52" s="160">
        <v>34</v>
      </c>
      <c r="S52" s="160">
        <v>51</v>
      </c>
      <c r="T52" s="160">
        <v>65</v>
      </c>
      <c r="U52" s="160">
        <v>90</v>
      </c>
      <c r="V52" s="143">
        <v>109</v>
      </c>
      <c r="W52" s="143">
        <v>129</v>
      </c>
      <c r="X52" s="143">
        <v>154</v>
      </c>
      <c r="Y52" s="143">
        <v>171</v>
      </c>
      <c r="Z52" s="143">
        <v>198</v>
      </c>
      <c r="AA52" s="144">
        <v>208</v>
      </c>
      <c r="AB52" s="83"/>
      <c r="AC52" s="61"/>
      <c r="AD52" s="38"/>
      <c r="AE52" s="38"/>
      <c r="AF52" s="38"/>
      <c r="AG52" s="38"/>
      <c r="AH52" s="38"/>
      <c r="AI52" s="38"/>
      <c r="AJ52" s="38"/>
      <c r="AK52" s="38"/>
      <c r="AL52" s="38"/>
      <c r="AM52" s="79"/>
      <c r="AN52" s="102"/>
      <c r="AO52" s="87"/>
      <c r="AP52" s="96"/>
      <c r="AQ52" s="85"/>
      <c r="AR52" s="103"/>
      <c r="AS52" s="83"/>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159" t="s">
        <v>28</v>
      </c>
      <c r="BV52" s="186">
        <f t="shared" si="3"/>
        <v>0.93130294922063195</v>
      </c>
    </row>
    <row r="53" spans="1:74" ht="15.75" x14ac:dyDescent="0.2">
      <c r="A53" s="159" t="s">
        <v>52</v>
      </c>
      <c r="B53" s="244">
        <v>43913</v>
      </c>
      <c r="C53" s="184"/>
      <c r="D53" s="185"/>
      <c r="E53" s="184">
        <v>43951</v>
      </c>
      <c r="F53" s="242">
        <f t="shared" si="2"/>
        <v>43972</v>
      </c>
      <c r="G53" s="262" t="s">
        <v>100</v>
      </c>
      <c r="H53" s="194" t="s">
        <v>18</v>
      </c>
      <c r="I53" s="182"/>
      <c r="J53" s="183"/>
      <c r="K53" s="142">
        <v>0</v>
      </c>
      <c r="L53" s="143">
        <v>0</v>
      </c>
      <c r="M53" s="143">
        <v>1</v>
      </c>
      <c r="N53" s="143">
        <v>2</v>
      </c>
      <c r="O53" s="143">
        <v>8</v>
      </c>
      <c r="P53" s="143">
        <v>12</v>
      </c>
      <c r="Q53" s="143">
        <v>16</v>
      </c>
      <c r="R53" s="160">
        <v>16</v>
      </c>
      <c r="S53" s="160">
        <v>22</v>
      </c>
      <c r="T53" s="160">
        <v>39</v>
      </c>
      <c r="U53" s="160">
        <v>52</v>
      </c>
      <c r="V53" s="160">
        <v>76</v>
      </c>
      <c r="W53" s="143">
        <v>96</v>
      </c>
      <c r="X53" s="143">
        <v>113</v>
      </c>
      <c r="Y53" s="143">
        <v>145</v>
      </c>
      <c r="Z53" s="143">
        <v>162</v>
      </c>
      <c r="AA53" s="144">
        <v>191</v>
      </c>
      <c r="AB53" s="83"/>
      <c r="AC53" s="38"/>
      <c r="AD53" s="38"/>
      <c r="AE53" s="38"/>
      <c r="AF53" s="38"/>
      <c r="AG53" s="38"/>
      <c r="AH53" s="61"/>
      <c r="AI53" s="38"/>
      <c r="AJ53" s="38"/>
      <c r="AK53" s="38"/>
      <c r="AL53" s="38"/>
      <c r="AM53" s="79"/>
      <c r="AN53" s="102"/>
      <c r="AO53" s="87"/>
      <c r="AP53" s="96"/>
      <c r="AQ53" s="85"/>
      <c r="AR53" s="103"/>
      <c r="AS53" s="83"/>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159" t="s">
        <v>52</v>
      </c>
      <c r="BV53" s="186">
        <f t="shared" si="3"/>
        <v>0.92595490853253404</v>
      </c>
    </row>
    <row r="54" spans="1:74" ht="15.75" x14ac:dyDescent="0.2">
      <c r="A54" s="159" t="s">
        <v>29</v>
      </c>
      <c r="B54" s="244">
        <v>43913</v>
      </c>
      <c r="C54" s="184"/>
      <c r="D54" s="185"/>
      <c r="E54" s="184">
        <v>43951</v>
      </c>
      <c r="F54" s="242">
        <f t="shared" si="2"/>
        <v>43972</v>
      </c>
      <c r="G54" s="262" t="s">
        <v>100</v>
      </c>
      <c r="H54" s="181">
        <v>43922</v>
      </c>
      <c r="I54" s="182"/>
      <c r="J54" s="183"/>
      <c r="K54" s="142">
        <v>18</v>
      </c>
      <c r="L54" s="143">
        <v>23</v>
      </c>
      <c r="M54" s="143">
        <v>24</v>
      </c>
      <c r="N54" s="143">
        <v>29</v>
      </c>
      <c r="O54" s="143">
        <v>37</v>
      </c>
      <c r="P54" s="143">
        <v>38</v>
      </c>
      <c r="Q54" s="143">
        <v>51</v>
      </c>
      <c r="R54" s="160">
        <v>51</v>
      </c>
      <c r="S54" s="160">
        <v>66</v>
      </c>
      <c r="T54" s="160">
        <v>71</v>
      </c>
      <c r="U54" s="160">
        <v>74</v>
      </c>
      <c r="V54" s="160">
        <v>82</v>
      </c>
      <c r="W54" s="143">
        <v>96</v>
      </c>
      <c r="X54" s="143">
        <v>108</v>
      </c>
      <c r="Y54" s="143">
        <v>145</v>
      </c>
      <c r="Z54" s="143">
        <v>172</v>
      </c>
      <c r="AA54" s="144">
        <v>210</v>
      </c>
      <c r="AB54" s="83"/>
      <c r="AC54" s="38"/>
      <c r="AD54" s="38"/>
      <c r="AE54" s="38"/>
      <c r="AF54" s="38"/>
      <c r="AG54" s="38"/>
      <c r="AH54" s="61"/>
      <c r="AI54" s="38"/>
      <c r="AJ54" s="38"/>
      <c r="AK54" s="38"/>
      <c r="AL54" s="38"/>
      <c r="AM54" s="79"/>
      <c r="AN54" s="102"/>
      <c r="AO54" s="87"/>
      <c r="AP54" s="96"/>
      <c r="AQ54" s="92"/>
      <c r="AR54" s="103"/>
      <c r="AS54" s="83"/>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159" t="s">
        <v>29</v>
      </c>
      <c r="BV54" s="186">
        <f t="shared" si="3"/>
        <v>0.91532587453703818</v>
      </c>
    </row>
    <row r="55" spans="1:74" ht="16.5" thickBot="1" x14ac:dyDescent="0.25">
      <c r="A55" s="171" t="s">
        <v>54</v>
      </c>
      <c r="B55" s="246">
        <v>43914</v>
      </c>
      <c r="C55" s="209"/>
      <c r="D55" s="210"/>
      <c r="E55" s="209">
        <v>43952</v>
      </c>
      <c r="F55" s="243">
        <f t="shared" si="2"/>
        <v>43973</v>
      </c>
      <c r="G55" s="263" t="s">
        <v>100</v>
      </c>
      <c r="H55" s="206">
        <v>43928</v>
      </c>
      <c r="I55" s="207"/>
      <c r="J55" s="208"/>
      <c r="K55" s="145">
        <v>2</v>
      </c>
      <c r="L55" s="63">
        <v>11</v>
      </c>
      <c r="M55" s="63">
        <v>16</v>
      </c>
      <c r="N55" s="63">
        <v>18</v>
      </c>
      <c r="O55" s="63">
        <v>21</v>
      </c>
      <c r="P55" s="63">
        <v>23</v>
      </c>
      <c r="Q55" s="63">
        <v>26</v>
      </c>
      <c r="R55" s="63">
        <v>26</v>
      </c>
      <c r="S55" s="172">
        <v>29</v>
      </c>
      <c r="T55" s="172">
        <v>44</v>
      </c>
      <c r="U55" s="172">
        <v>53</v>
      </c>
      <c r="V55" s="172">
        <v>70</v>
      </c>
      <c r="W55" s="172">
        <v>82</v>
      </c>
      <c r="X55" s="63">
        <v>86</v>
      </c>
      <c r="Y55" s="63">
        <v>94</v>
      </c>
      <c r="Z55" s="63">
        <v>109</v>
      </c>
      <c r="AA55" s="146">
        <v>130</v>
      </c>
      <c r="AB55" s="211"/>
      <c r="AC55" s="212"/>
      <c r="AD55" s="212"/>
      <c r="AE55" s="212"/>
      <c r="AF55" s="212"/>
      <c r="AG55" s="212"/>
      <c r="AH55" s="212"/>
      <c r="AI55" s="213"/>
      <c r="AJ55" s="212"/>
      <c r="AK55" s="212"/>
      <c r="AL55" s="212"/>
      <c r="AM55" s="214"/>
      <c r="AN55" s="215"/>
      <c r="AO55" s="216"/>
      <c r="AP55" s="211"/>
      <c r="AQ55" s="217"/>
      <c r="AR55" s="218"/>
      <c r="AS55" s="211"/>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171" t="s">
        <v>54</v>
      </c>
      <c r="BV55" s="219">
        <f t="shared" si="3"/>
        <v>0.87470580948841814</v>
      </c>
    </row>
    <row r="56" spans="1:74" s="130" customFormat="1" ht="23.25" x14ac:dyDescent="0.25">
      <c r="A56" s="241"/>
      <c r="B56" s="259"/>
      <c r="C56" s="259"/>
      <c r="D56" s="259"/>
      <c r="E56" s="259"/>
      <c r="F56" s="259"/>
      <c r="G56" s="259"/>
      <c r="H56" s="241"/>
      <c r="I56" s="259"/>
      <c r="J56" s="259"/>
      <c r="K56" s="236">
        <v>4</v>
      </c>
      <c r="L56" s="236"/>
      <c r="M56" s="236">
        <v>5</v>
      </c>
      <c r="N56" s="236">
        <v>1</v>
      </c>
      <c r="O56" s="236"/>
      <c r="P56" s="236">
        <v>1</v>
      </c>
      <c r="Q56" s="236">
        <v>1</v>
      </c>
      <c r="R56" s="236">
        <v>3</v>
      </c>
      <c r="S56" s="236">
        <v>1</v>
      </c>
      <c r="T56" s="236"/>
      <c r="U56" s="237"/>
      <c r="V56" s="237"/>
      <c r="W56" s="237"/>
      <c r="X56" s="237"/>
      <c r="Y56" s="237"/>
      <c r="Z56" s="237"/>
      <c r="AA56" s="237"/>
      <c r="BU56" s="131"/>
    </row>
    <row r="57" spans="1:74" s="16" customFormat="1" ht="23.25" x14ac:dyDescent="0.35">
      <c r="A57" s="117"/>
      <c r="B57" s="235"/>
      <c r="C57" s="235"/>
      <c r="D57" s="235"/>
      <c r="E57" s="235"/>
      <c r="F57" s="235"/>
      <c r="G57" s="235"/>
      <c r="H57" s="117"/>
      <c r="I57" s="235"/>
      <c r="J57" s="235"/>
      <c r="K57" s="238"/>
      <c r="L57" s="238">
        <v>1</v>
      </c>
      <c r="M57" s="238">
        <v>4</v>
      </c>
      <c r="N57" s="238">
        <v>4</v>
      </c>
      <c r="O57" s="238">
        <v>2</v>
      </c>
      <c r="P57" s="238">
        <v>3</v>
      </c>
      <c r="Q57" s="238">
        <v>1</v>
      </c>
      <c r="R57" s="238">
        <v>4</v>
      </c>
      <c r="S57" s="238">
        <v>6</v>
      </c>
      <c r="T57" s="238">
        <v>3</v>
      </c>
      <c r="U57" s="238">
        <v>1</v>
      </c>
      <c r="V57" s="238">
        <v>2</v>
      </c>
      <c r="W57" s="238">
        <v>2</v>
      </c>
      <c r="X57" s="238">
        <v>2</v>
      </c>
      <c r="Y57" s="238">
        <v>3</v>
      </c>
      <c r="Z57" s="238">
        <v>2</v>
      </c>
      <c r="AA57" s="238">
        <v>2</v>
      </c>
      <c r="BU57" s="32"/>
    </row>
    <row r="58" spans="1:74" s="15" customFormat="1" ht="23.25" x14ac:dyDescent="0.35">
      <c r="A58" s="120"/>
      <c r="B58" s="234"/>
      <c r="C58" s="234"/>
      <c r="D58" s="234"/>
      <c r="E58" s="234"/>
      <c r="F58" s="234"/>
      <c r="G58" s="234"/>
      <c r="H58" s="120"/>
      <c r="I58" s="234"/>
      <c r="J58" s="234"/>
      <c r="K58" s="237"/>
      <c r="L58" s="237"/>
      <c r="M58" s="239">
        <v>1</v>
      </c>
      <c r="N58" s="239"/>
      <c r="O58" s="239"/>
      <c r="P58" s="239"/>
      <c r="Q58" s="239"/>
      <c r="R58" s="239">
        <v>1</v>
      </c>
      <c r="S58" s="239"/>
      <c r="T58" s="239">
        <v>1</v>
      </c>
      <c r="U58" s="239">
        <v>4</v>
      </c>
      <c r="V58" s="239">
        <v>2</v>
      </c>
      <c r="W58" s="239">
        <v>1</v>
      </c>
      <c r="X58" s="239"/>
      <c r="Y58" s="239">
        <v>2</v>
      </c>
      <c r="Z58" s="239">
        <v>1</v>
      </c>
      <c r="AA58" s="239">
        <v>4</v>
      </c>
      <c r="BU58" s="31"/>
    </row>
    <row r="59" spans="1:74" ht="23.25" x14ac:dyDescent="0.35">
      <c r="A59" s="123"/>
      <c r="B59" s="233"/>
      <c r="C59" s="233"/>
      <c r="D59" s="233"/>
      <c r="E59" s="233"/>
      <c r="F59" s="233"/>
      <c r="G59" s="233"/>
      <c r="H59" s="123"/>
      <c r="I59" s="233"/>
      <c r="J59" s="233"/>
      <c r="K59" s="237"/>
      <c r="L59" s="237"/>
      <c r="M59" s="237"/>
      <c r="N59" s="237"/>
      <c r="O59" s="237"/>
      <c r="P59" s="237"/>
      <c r="Q59" s="237"/>
      <c r="R59" s="237"/>
      <c r="S59" s="240"/>
      <c r="T59" s="240">
        <v>1</v>
      </c>
      <c r="U59" s="240"/>
      <c r="V59" s="240"/>
      <c r="W59" s="240"/>
      <c r="X59" s="240"/>
      <c r="Y59" s="240"/>
      <c r="Z59" s="240"/>
      <c r="AA59" s="240"/>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V59" s="15"/>
    </row>
    <row r="60" spans="1:74" ht="23.25" x14ac:dyDescent="0.35">
      <c r="A60" s="42"/>
      <c r="B60" s="232"/>
      <c r="C60" s="232"/>
      <c r="D60" s="232"/>
      <c r="E60" s="232"/>
      <c r="F60" s="232"/>
      <c r="G60" s="232"/>
      <c r="H60" s="42"/>
      <c r="I60" s="232"/>
      <c r="J60" s="232"/>
      <c r="K60" s="237"/>
      <c r="L60" s="237"/>
      <c r="M60" s="237"/>
      <c r="N60" s="237"/>
      <c r="O60" s="237"/>
      <c r="P60" s="237"/>
      <c r="Q60" s="237"/>
      <c r="R60" s="237"/>
      <c r="S60" s="237"/>
      <c r="T60" s="237"/>
      <c r="U60" s="237"/>
      <c r="V60" s="237"/>
      <c r="W60" s="237"/>
      <c r="X60" s="237"/>
      <c r="Y60" s="237"/>
      <c r="Z60" s="237"/>
      <c r="AA60" s="237"/>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V60" s="15"/>
    </row>
    <row r="61" spans="1:74" ht="23.25" x14ac:dyDescent="0.2">
      <c r="A61" s="41"/>
      <c r="B61" s="62"/>
      <c r="C61" s="62"/>
      <c r="D61" s="62"/>
      <c r="E61" s="62"/>
      <c r="F61" s="62"/>
      <c r="G61" s="62"/>
      <c r="H61" s="41"/>
      <c r="I61" s="62"/>
      <c r="J61" s="62"/>
      <c r="K61" s="237"/>
      <c r="L61" s="237"/>
      <c r="M61" s="237"/>
      <c r="N61" s="237"/>
      <c r="O61" s="237"/>
      <c r="P61" s="237"/>
      <c r="Q61" s="237"/>
      <c r="R61" s="237"/>
      <c r="S61" s="237"/>
      <c r="T61" s="237"/>
      <c r="U61" s="237"/>
      <c r="V61" s="237"/>
      <c r="W61" s="237"/>
      <c r="X61" s="237"/>
      <c r="Y61" s="237"/>
      <c r="Z61" s="237"/>
      <c r="AA61" s="23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15"/>
      <c r="AZ61" s="15"/>
      <c r="BA61" s="15"/>
      <c r="BB61" s="15"/>
      <c r="BC61" s="15"/>
      <c r="BD61" s="15"/>
      <c r="BE61" s="15"/>
      <c r="BF61" s="15"/>
      <c r="BG61" s="15"/>
      <c r="BH61" s="15"/>
      <c r="BI61" s="15"/>
      <c r="BJ61" s="15"/>
      <c r="BK61" s="15"/>
      <c r="BL61" s="15"/>
      <c r="BM61" s="15"/>
      <c r="BN61" s="15"/>
      <c r="BO61" s="15"/>
      <c r="BP61" s="15"/>
      <c r="BQ61" s="15"/>
      <c r="BR61" s="15"/>
      <c r="BS61" s="15"/>
      <c r="BT61" s="15"/>
      <c r="BV61" s="15"/>
    </row>
    <row r="62" spans="1:74" ht="23.25" x14ac:dyDescent="0.2">
      <c r="A62" s="126"/>
      <c r="B62" s="231"/>
      <c r="C62" s="231"/>
      <c r="D62" s="231"/>
      <c r="E62" s="231"/>
      <c r="F62" s="231"/>
      <c r="G62" s="231"/>
      <c r="H62" s="126"/>
      <c r="I62" s="231"/>
      <c r="J62" s="231"/>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V62" s="15"/>
    </row>
    <row r="63" spans="1:74" ht="23.25" x14ac:dyDescent="0.2">
      <c r="A63" s="41"/>
      <c r="B63" s="14"/>
      <c r="C63" s="15"/>
      <c r="D63" s="30"/>
      <c r="E63" s="36"/>
      <c r="F63" s="30"/>
      <c r="G63" s="30"/>
      <c r="H63" s="41"/>
      <c r="J63" s="41"/>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V63" s="15"/>
    </row>
    <row r="64" spans="1:74" x14ac:dyDescent="0.2">
      <c r="H64"/>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V64" s="15"/>
    </row>
    <row r="65" spans="11:74" x14ac:dyDescent="0.2">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V65" s="15"/>
    </row>
    <row r="66" spans="11:74" x14ac:dyDescent="0.2">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V66" s="15"/>
    </row>
    <row r="67" spans="11:74" x14ac:dyDescent="0.2">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V67" s="15"/>
    </row>
  </sheetData>
  <autoFilter ref="A3:BX3" xr:uid="{8B8D8A23-7F71-42F1-9754-679D5583FFD1}">
    <sortState xmlns:xlrd2="http://schemas.microsoft.com/office/spreadsheetml/2017/richdata2" ref="A4:BX55">
      <sortCondition ref="F3"/>
    </sortState>
  </autoFilter>
  <mergeCells count="9">
    <mergeCell ref="BZ4:CI37"/>
    <mergeCell ref="H1:J2"/>
    <mergeCell ref="A1:A2"/>
    <mergeCell ref="K1:AA2"/>
    <mergeCell ref="AB1:BD2"/>
    <mergeCell ref="BU1:BU2"/>
    <mergeCell ref="B1:E2"/>
    <mergeCell ref="G1:G2"/>
    <mergeCell ref="F1:F2"/>
  </mergeCells>
  <pageMargins left="0.7" right="0.7" top="0.75" bottom="0.75" header="0.3" footer="0.3"/>
  <pageSetup scale="54" orientation="landscape" r:id="rId1"/>
  <rowBreaks count="1" manualBreakCount="1">
    <brk id="57" max="16383" man="1"/>
  </rowBreaks>
  <colBreaks count="3" manualBreakCount="3">
    <brk id="10" max="1048575" man="1"/>
    <brk id="27" max="1048575" man="1"/>
    <brk id="74"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051B4-BCEF-42E9-8AC8-23B79AA07C8C}">
  <sheetPr>
    <tabColor theme="1"/>
  </sheetPr>
  <dimension ref="A1:EJ68"/>
  <sheetViews>
    <sheetView topLeftCell="W1" zoomScale="63" workbookViewId="0">
      <pane ySplit="3" topLeftCell="A4" activePane="bottomLeft" state="frozen"/>
      <selection activeCell="Q38" sqref="Q38"/>
      <selection pane="bottomLeft" activeCell="Q38" sqref="Q38"/>
    </sheetView>
  </sheetViews>
  <sheetFormatPr defaultRowHeight="14.25" x14ac:dyDescent="0.2"/>
  <cols>
    <col min="1" max="1" width="24.5703125" style="2" hidden="1" customWidth="1"/>
    <col min="2" max="2" width="12" style="2" hidden="1" customWidth="1"/>
    <col min="3" max="3" width="13.5703125" hidden="1" customWidth="1"/>
    <col min="4" max="4" width="21.7109375" style="14" bestFit="1" customWidth="1"/>
    <col min="5" max="5" width="9.5703125" style="15" bestFit="1" customWidth="1"/>
    <col min="6" max="6" width="19.140625" style="30" bestFit="1" customWidth="1"/>
    <col min="7" max="7" width="17" style="36" bestFit="1" customWidth="1"/>
    <col min="8" max="8" width="20.28515625" style="30" bestFit="1" customWidth="1"/>
    <col min="9" max="9" width="7.85546875" style="33" bestFit="1" customWidth="1"/>
    <col min="10" max="10" width="7.7109375" style="33" bestFit="1" customWidth="1"/>
    <col min="11" max="11" width="7.42578125" style="33" bestFit="1" customWidth="1"/>
    <col min="12" max="12" width="7.85546875" style="33" bestFit="1" customWidth="1"/>
    <col min="13" max="13" width="14.28515625" style="33" customWidth="1"/>
    <col min="14" max="14" width="8.28515625" style="33" bestFit="1" customWidth="1"/>
    <col min="15" max="15" width="9.85546875" style="33" customWidth="1"/>
    <col min="16" max="16" width="7.42578125" style="33" bestFit="1" customWidth="1"/>
    <col min="17" max="17" width="7.85546875" style="33" bestFit="1" customWidth="1"/>
    <col min="18" max="18" width="13.85546875" style="33" bestFit="1" customWidth="1"/>
    <col min="19" max="20" width="8.28515625" style="33" bestFit="1" customWidth="1"/>
    <col min="21" max="21" width="21.140625" style="33" bestFit="1" customWidth="1"/>
    <col min="22" max="30" width="12.42578125" style="14" customWidth="1"/>
    <col min="31" max="31" width="12" style="14" customWidth="1"/>
    <col min="32" max="32" width="11.28515625" style="14" customWidth="1"/>
    <col min="33" max="40" width="11.7109375" style="14" customWidth="1"/>
    <col min="41" max="41" width="12.42578125" style="14" customWidth="1"/>
    <col min="42" max="42" width="12" style="14" customWidth="1"/>
    <col min="43" max="50" width="12.42578125" style="14" customWidth="1"/>
    <col min="51" max="51" width="12.85546875" style="14" customWidth="1"/>
    <col min="52" max="52" width="12.42578125" style="14" customWidth="1"/>
    <col min="53" max="58" width="12.85546875" style="14" customWidth="1"/>
    <col min="59" max="59" width="21.140625" style="33" bestFit="1" customWidth="1"/>
    <col min="60" max="60" width="12.85546875" style="14" hidden="1" customWidth="1"/>
    <col min="61" max="61" width="12.85546875" style="14" customWidth="1"/>
    <col min="62" max="62" width="11.28515625" style="14" customWidth="1"/>
    <col min="63" max="70" width="11.7109375" style="14" customWidth="1"/>
    <col min="71" max="71" width="12.42578125" style="14" customWidth="1"/>
    <col min="72" max="72" width="12" style="14" customWidth="1"/>
    <col min="73" max="80" width="12.42578125" style="14" customWidth="1"/>
    <col min="81" max="81" width="12.85546875" style="14" customWidth="1"/>
    <col min="82" max="82" width="12.42578125" style="14" customWidth="1"/>
    <col min="83" max="91" width="12.85546875" style="14" customWidth="1"/>
    <col min="92" max="92" width="12.42578125" style="14" customWidth="1"/>
    <col min="93" max="93" width="15.5703125" style="14" bestFit="1" customWidth="1"/>
    <col min="94" max="94" width="11.7109375" style="14" customWidth="1"/>
    <col min="95" max="138" width="9.140625" style="14" customWidth="1"/>
    <col min="139" max="139" width="26" style="14" bestFit="1" customWidth="1"/>
    <col min="140" max="140" width="13.5703125" style="14" bestFit="1" customWidth="1"/>
    <col min="141" max="16384" width="9.140625" style="14"/>
  </cols>
  <sheetData>
    <row r="1" spans="1:140" ht="18.75" thickBot="1" x14ac:dyDescent="0.25">
      <c r="D1" s="640"/>
      <c r="E1" s="641"/>
      <c r="F1" s="641"/>
      <c r="G1" s="641"/>
      <c r="H1" s="28"/>
      <c r="I1" s="597"/>
      <c r="J1" s="597"/>
      <c r="K1" s="597"/>
      <c r="L1" s="597"/>
      <c r="M1" s="597"/>
      <c r="N1" s="639"/>
      <c r="O1" s="639"/>
      <c r="P1" s="639"/>
      <c r="Q1" s="639"/>
      <c r="R1" s="639"/>
      <c r="S1" s="31"/>
      <c r="T1" s="31"/>
      <c r="U1" s="31"/>
      <c r="BG1" s="31"/>
      <c r="CP1" s="566" t="s">
        <v>84</v>
      </c>
      <c r="CQ1" s="567"/>
      <c r="CR1" s="567"/>
      <c r="CS1" s="567"/>
      <c r="CT1" s="567"/>
      <c r="CU1" s="567"/>
      <c r="CV1" s="567"/>
      <c r="CW1" s="567"/>
      <c r="CX1" s="567"/>
      <c r="CY1" s="567"/>
      <c r="CZ1" s="567"/>
      <c r="DA1" s="567"/>
      <c r="DB1" s="567"/>
      <c r="DC1" s="567"/>
      <c r="DD1" s="567"/>
      <c r="DE1" s="567"/>
      <c r="DF1" s="567"/>
      <c r="DG1" s="567"/>
      <c r="DH1" s="567"/>
      <c r="DI1" s="567"/>
      <c r="DJ1" s="567"/>
      <c r="DK1" s="567"/>
      <c r="DL1" s="567"/>
      <c r="DM1" s="567"/>
      <c r="DN1" s="567"/>
      <c r="DO1" s="567"/>
      <c r="DP1" s="567"/>
      <c r="DQ1" s="567"/>
      <c r="DR1" s="568"/>
    </row>
    <row r="2" spans="1:140" ht="18.75" thickBot="1" x14ac:dyDescent="0.25">
      <c r="A2" s="629" t="s">
        <v>90</v>
      </c>
      <c r="B2" s="630"/>
      <c r="C2" s="631"/>
      <c r="D2" s="632" t="s">
        <v>80</v>
      </c>
      <c r="E2" s="633"/>
      <c r="F2" s="633"/>
      <c r="G2" s="633"/>
      <c r="H2" s="634"/>
      <c r="I2" s="635" t="s">
        <v>81</v>
      </c>
      <c r="J2" s="636"/>
      <c r="K2" s="636"/>
      <c r="L2" s="636"/>
      <c r="M2" s="637"/>
      <c r="N2" s="632" t="s">
        <v>82</v>
      </c>
      <c r="O2" s="633"/>
      <c r="P2" s="633"/>
      <c r="Q2" s="633"/>
      <c r="R2" s="633"/>
      <c r="S2" s="633"/>
      <c r="T2" s="634"/>
      <c r="U2" s="31"/>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31"/>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622"/>
      <c r="CQ2" s="623"/>
      <c r="CR2" s="623"/>
      <c r="CS2" s="623"/>
      <c r="CT2" s="623"/>
      <c r="CU2" s="623"/>
      <c r="CV2" s="623"/>
      <c r="CW2" s="623"/>
      <c r="CX2" s="623"/>
      <c r="CY2" s="623"/>
      <c r="CZ2" s="623"/>
      <c r="DA2" s="623"/>
      <c r="DB2" s="623"/>
      <c r="DC2" s="623"/>
      <c r="DD2" s="623"/>
      <c r="DE2" s="623"/>
      <c r="DF2" s="623"/>
      <c r="DG2" s="623"/>
      <c r="DH2" s="623"/>
      <c r="DI2" s="623"/>
      <c r="DJ2" s="623"/>
      <c r="DK2" s="623"/>
      <c r="DL2" s="623"/>
      <c r="DM2" s="623"/>
      <c r="DN2" s="623"/>
      <c r="DO2" s="623"/>
      <c r="DP2" s="623"/>
      <c r="DQ2" s="623"/>
      <c r="DR2" s="624"/>
    </row>
    <row r="3" spans="1:140" s="37" customFormat="1" ht="21.75" thickBot="1" x14ac:dyDescent="0.35">
      <c r="A3" s="49" t="s">
        <v>55</v>
      </c>
      <c r="B3" s="50" t="s">
        <v>59</v>
      </c>
      <c r="C3" s="138" t="s">
        <v>60</v>
      </c>
      <c r="D3" s="137" t="s">
        <v>0</v>
      </c>
      <c r="E3" s="51" t="s">
        <v>83</v>
      </c>
      <c r="F3" s="52" t="s">
        <v>65</v>
      </c>
      <c r="G3" s="53" t="s">
        <v>75</v>
      </c>
      <c r="H3" s="136" t="s">
        <v>74</v>
      </c>
      <c r="I3" s="139" t="s">
        <v>66</v>
      </c>
      <c r="J3" s="134" t="s">
        <v>67</v>
      </c>
      <c r="K3" s="135" t="s">
        <v>68</v>
      </c>
      <c r="L3" s="54" t="s">
        <v>70</v>
      </c>
      <c r="M3" s="140" t="s">
        <v>72</v>
      </c>
      <c r="N3" s="139" t="s">
        <v>66</v>
      </c>
      <c r="O3" s="134" t="s">
        <v>67</v>
      </c>
      <c r="P3" s="135" t="s">
        <v>68</v>
      </c>
      <c r="Q3" s="54" t="s">
        <v>70</v>
      </c>
      <c r="R3" s="141" t="s">
        <v>79</v>
      </c>
      <c r="S3" s="54" t="s">
        <v>71</v>
      </c>
      <c r="T3" s="133" t="s">
        <v>73</v>
      </c>
      <c r="U3" s="51" t="s">
        <v>0</v>
      </c>
      <c r="V3" s="55">
        <v>43852</v>
      </c>
      <c r="W3" s="55">
        <v>43853</v>
      </c>
      <c r="X3" s="55">
        <v>43854</v>
      </c>
      <c r="Y3" s="55">
        <v>43855</v>
      </c>
      <c r="Z3" s="55">
        <v>43856</v>
      </c>
      <c r="AA3" s="55">
        <v>43857</v>
      </c>
      <c r="AB3" s="55">
        <v>43858</v>
      </c>
      <c r="AC3" s="55">
        <v>43859</v>
      </c>
      <c r="AD3" s="55">
        <v>43860</v>
      </c>
      <c r="AE3" s="55">
        <v>43861</v>
      </c>
      <c r="AF3" s="55">
        <v>43862</v>
      </c>
      <c r="AG3" s="55">
        <v>43863</v>
      </c>
      <c r="AH3" s="55">
        <v>43864</v>
      </c>
      <c r="AI3" s="55">
        <v>43865</v>
      </c>
      <c r="AJ3" s="55">
        <v>43866</v>
      </c>
      <c r="AK3" s="55">
        <v>43867</v>
      </c>
      <c r="AL3" s="55">
        <v>43868</v>
      </c>
      <c r="AM3" s="55">
        <v>43869</v>
      </c>
      <c r="AN3" s="55">
        <v>43870</v>
      </c>
      <c r="AO3" s="55">
        <v>43871</v>
      </c>
      <c r="AP3" s="55">
        <v>43872</v>
      </c>
      <c r="AQ3" s="55">
        <v>43873</v>
      </c>
      <c r="AR3" s="55">
        <v>43874</v>
      </c>
      <c r="AS3" s="55">
        <v>43875</v>
      </c>
      <c r="AT3" s="55">
        <v>43876</v>
      </c>
      <c r="AU3" s="55">
        <v>43877</v>
      </c>
      <c r="AV3" s="55">
        <v>43878</v>
      </c>
      <c r="AW3" s="55">
        <v>43879</v>
      </c>
      <c r="AX3" s="55">
        <v>43880</v>
      </c>
      <c r="AY3" s="55">
        <v>43881</v>
      </c>
      <c r="AZ3" s="55">
        <v>43882</v>
      </c>
      <c r="BA3" s="55">
        <v>43883</v>
      </c>
      <c r="BB3" s="55">
        <v>43884</v>
      </c>
      <c r="BC3" s="55">
        <v>43885</v>
      </c>
      <c r="BD3" s="55">
        <v>43886</v>
      </c>
      <c r="BE3" s="55">
        <v>43887</v>
      </c>
      <c r="BF3" s="55">
        <v>43888</v>
      </c>
      <c r="BG3" s="270" t="s">
        <v>0</v>
      </c>
      <c r="BH3" s="55">
        <v>43889</v>
      </c>
      <c r="BI3" s="55">
        <v>43890</v>
      </c>
      <c r="BJ3" s="55">
        <v>43891</v>
      </c>
      <c r="BK3" s="55">
        <v>43892</v>
      </c>
      <c r="BL3" s="55">
        <v>43893</v>
      </c>
      <c r="BM3" s="55">
        <v>43894</v>
      </c>
      <c r="BN3" s="55">
        <v>43895</v>
      </c>
      <c r="BO3" s="55">
        <v>43896</v>
      </c>
      <c r="BP3" s="55">
        <v>43897</v>
      </c>
      <c r="BQ3" s="55">
        <v>43898</v>
      </c>
      <c r="BR3" s="55">
        <v>43899</v>
      </c>
      <c r="BS3" s="55">
        <v>43900</v>
      </c>
      <c r="BT3" s="55">
        <v>43901</v>
      </c>
      <c r="BU3" s="55">
        <v>43902</v>
      </c>
      <c r="BV3" s="55">
        <v>43903</v>
      </c>
      <c r="BW3" s="55">
        <v>43904</v>
      </c>
      <c r="BX3" s="55">
        <v>43905</v>
      </c>
      <c r="BY3" s="55">
        <v>43906</v>
      </c>
      <c r="BZ3" s="55">
        <v>43907</v>
      </c>
      <c r="CA3" s="55">
        <v>43908</v>
      </c>
      <c r="CB3" s="55">
        <v>43909</v>
      </c>
      <c r="CC3" s="55">
        <v>43910</v>
      </c>
      <c r="CD3" s="55">
        <v>43911</v>
      </c>
      <c r="CE3" s="55">
        <v>43912</v>
      </c>
      <c r="CF3" s="56">
        <v>43913</v>
      </c>
      <c r="CG3" s="56">
        <v>43914</v>
      </c>
      <c r="CH3" s="56">
        <v>43915</v>
      </c>
      <c r="CI3" s="56">
        <v>43916</v>
      </c>
      <c r="CJ3" s="56">
        <v>43917</v>
      </c>
      <c r="CK3" s="56">
        <v>43918</v>
      </c>
      <c r="CL3" s="56">
        <v>43919</v>
      </c>
      <c r="CM3" s="56">
        <v>43920</v>
      </c>
      <c r="CN3" s="56">
        <v>43921</v>
      </c>
      <c r="CO3" s="56">
        <v>43922</v>
      </c>
      <c r="CP3" s="110">
        <v>43923</v>
      </c>
      <c r="CQ3" s="110">
        <v>43924</v>
      </c>
      <c r="CR3" s="110">
        <v>43925</v>
      </c>
      <c r="CS3" s="110">
        <v>43926</v>
      </c>
      <c r="CT3" s="110">
        <v>43927</v>
      </c>
      <c r="CU3" s="110">
        <v>43928</v>
      </c>
      <c r="CV3" s="110">
        <v>43929</v>
      </c>
      <c r="CW3" s="110">
        <v>43930</v>
      </c>
      <c r="CX3" s="110">
        <v>43931</v>
      </c>
      <c r="CY3" s="110">
        <v>43932</v>
      </c>
      <c r="CZ3" s="110">
        <v>43933</v>
      </c>
      <c r="DA3" s="110">
        <v>43934</v>
      </c>
      <c r="DB3" s="111">
        <v>43935</v>
      </c>
      <c r="DC3" s="112">
        <v>43936</v>
      </c>
      <c r="DD3" s="112">
        <v>43937</v>
      </c>
      <c r="DE3" s="112">
        <v>43938</v>
      </c>
      <c r="DF3" s="113">
        <v>43939</v>
      </c>
      <c r="DG3" s="110">
        <v>43940</v>
      </c>
      <c r="DH3" s="110">
        <v>43941</v>
      </c>
      <c r="DI3" s="110">
        <v>43942</v>
      </c>
      <c r="DJ3" s="110">
        <v>43943</v>
      </c>
      <c r="DK3" s="110">
        <v>43944</v>
      </c>
      <c r="DL3" s="110">
        <v>43945</v>
      </c>
      <c r="DM3" s="110">
        <v>43946</v>
      </c>
      <c r="DN3" s="110">
        <v>43947</v>
      </c>
      <c r="DO3" s="110">
        <v>43948</v>
      </c>
      <c r="DP3" s="110">
        <v>43949</v>
      </c>
      <c r="DQ3" s="110">
        <v>43950</v>
      </c>
      <c r="DR3" s="110">
        <v>43951</v>
      </c>
      <c r="DS3" s="56">
        <v>43952</v>
      </c>
      <c r="DT3" s="56">
        <v>43953</v>
      </c>
      <c r="DU3" s="56">
        <v>43954</v>
      </c>
      <c r="DV3" s="56">
        <v>43955</v>
      </c>
      <c r="DW3" s="56">
        <v>43956</v>
      </c>
      <c r="DX3" s="56">
        <v>43957</v>
      </c>
      <c r="DY3" s="56">
        <v>43958</v>
      </c>
      <c r="DZ3" s="56">
        <v>43959</v>
      </c>
      <c r="EA3" s="56">
        <v>43960</v>
      </c>
      <c r="EB3" s="56">
        <v>43961</v>
      </c>
      <c r="EC3" s="56">
        <v>43962</v>
      </c>
      <c r="ED3" s="56">
        <v>43963</v>
      </c>
      <c r="EE3" s="56">
        <v>43964</v>
      </c>
      <c r="EF3" s="56">
        <v>43965</v>
      </c>
      <c r="EG3" s="56">
        <v>43966</v>
      </c>
      <c r="EH3" s="56">
        <v>43967</v>
      </c>
      <c r="EI3" s="51" t="s">
        <v>0</v>
      </c>
      <c r="EJ3" s="57" t="s">
        <v>76</v>
      </c>
    </row>
    <row r="4" spans="1:140" ht="15" customHeight="1" x14ac:dyDescent="0.2">
      <c r="A4" s="8">
        <v>43940</v>
      </c>
      <c r="D4" s="17" t="s">
        <v>34</v>
      </c>
      <c r="E4" s="67">
        <v>4</v>
      </c>
      <c r="F4" s="65">
        <v>5.91E-2</v>
      </c>
      <c r="G4" s="66">
        <f t="shared" ref="G4:G35" si="0">$G$57*F4</f>
        <v>19457374.800000001</v>
      </c>
      <c r="H4" s="65">
        <f t="shared" ref="H4:H35" si="1">CO4/$CO$57</f>
        <v>0.39394266460813621</v>
      </c>
      <c r="I4" s="68">
        <v>43893</v>
      </c>
      <c r="J4" s="68">
        <v>43901</v>
      </c>
      <c r="K4" s="68">
        <v>43908</v>
      </c>
      <c r="L4" s="68">
        <v>43915</v>
      </c>
      <c r="M4" s="68"/>
      <c r="N4" s="69">
        <v>4</v>
      </c>
      <c r="O4" s="69">
        <f>J4-I4</f>
        <v>8</v>
      </c>
      <c r="P4" s="69">
        <f>K4-J4</f>
        <v>7</v>
      </c>
      <c r="Q4" s="69">
        <f>L4-K4</f>
        <v>7</v>
      </c>
      <c r="R4" s="68"/>
      <c r="S4" s="69">
        <f t="shared" ref="S4:S47" si="2">AVERAGE(N4:R4)</f>
        <v>6.5</v>
      </c>
      <c r="T4" s="70"/>
      <c r="U4" s="17" t="s">
        <v>34</v>
      </c>
      <c r="V4" s="15">
        <v>0</v>
      </c>
      <c r="W4" s="15">
        <v>0</v>
      </c>
      <c r="X4" s="15">
        <v>0</v>
      </c>
      <c r="Y4" s="15">
        <v>0</v>
      </c>
      <c r="Z4" s="15">
        <v>0</v>
      </c>
      <c r="AA4" s="15">
        <v>0</v>
      </c>
      <c r="AB4" s="15">
        <v>0</v>
      </c>
      <c r="AC4" s="15">
        <v>0</v>
      </c>
      <c r="AD4" s="15">
        <v>0</v>
      </c>
      <c r="AE4" s="15">
        <v>0</v>
      </c>
      <c r="AF4" s="15">
        <v>0</v>
      </c>
      <c r="AG4" s="15">
        <v>0</v>
      </c>
      <c r="AH4" s="15">
        <v>0</v>
      </c>
      <c r="AI4" s="15">
        <v>0</v>
      </c>
      <c r="AJ4" s="15">
        <v>0</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v>
      </c>
      <c r="BE4" s="15">
        <v>0</v>
      </c>
      <c r="BF4" s="15">
        <v>0</v>
      </c>
      <c r="BG4" s="17" t="s">
        <v>34</v>
      </c>
      <c r="BH4" s="15">
        <v>0</v>
      </c>
      <c r="BI4" s="15">
        <v>0</v>
      </c>
      <c r="BJ4" s="15">
        <v>0</v>
      </c>
      <c r="BK4" s="15">
        <v>1</v>
      </c>
      <c r="BL4" s="23">
        <v>2</v>
      </c>
      <c r="BM4" s="23">
        <v>11</v>
      </c>
      <c r="BN4" s="23">
        <v>23</v>
      </c>
      <c r="BO4" s="15">
        <v>31</v>
      </c>
      <c r="BP4" s="15">
        <v>76</v>
      </c>
      <c r="BQ4" s="15">
        <v>106</v>
      </c>
      <c r="BR4" s="15">
        <v>142</v>
      </c>
      <c r="BS4" s="15">
        <v>150</v>
      </c>
      <c r="BT4" s="25">
        <v>220</v>
      </c>
      <c r="BU4" s="15">
        <v>327</v>
      </c>
      <c r="BV4" s="15">
        <v>421</v>
      </c>
      <c r="BW4" s="15">
        <v>613</v>
      </c>
      <c r="BX4" s="15">
        <v>615</v>
      </c>
      <c r="BY4" s="15">
        <v>967</v>
      </c>
      <c r="BZ4" s="15">
        <v>1578</v>
      </c>
      <c r="CA4" s="26">
        <v>3038</v>
      </c>
      <c r="CB4" s="15">
        <v>5704</v>
      </c>
      <c r="CC4" s="15">
        <v>8403</v>
      </c>
      <c r="CD4" s="15">
        <v>11727</v>
      </c>
      <c r="CE4" s="15">
        <v>15800</v>
      </c>
      <c r="CF4" s="15">
        <v>20884</v>
      </c>
      <c r="CG4" s="15">
        <v>25681</v>
      </c>
      <c r="CH4" s="27">
        <v>30841</v>
      </c>
      <c r="CI4" s="24">
        <v>37877</v>
      </c>
      <c r="CJ4" s="15">
        <v>44876</v>
      </c>
      <c r="CK4" s="15">
        <v>52410</v>
      </c>
      <c r="CL4" s="15">
        <v>59648</v>
      </c>
      <c r="CM4" s="15">
        <v>66663</v>
      </c>
      <c r="CN4" s="15">
        <v>75833</v>
      </c>
      <c r="CO4" s="15">
        <v>83948</v>
      </c>
      <c r="CP4" s="48"/>
      <c r="CQ4" s="48"/>
      <c r="CR4" s="48"/>
      <c r="CS4" s="48"/>
      <c r="CT4" s="48"/>
      <c r="CU4" s="48"/>
      <c r="CV4" s="48"/>
      <c r="CW4" s="48"/>
      <c r="CX4" s="48"/>
      <c r="CY4" s="64"/>
      <c r="CZ4" s="48"/>
      <c r="DA4" s="78"/>
      <c r="DB4" s="100"/>
      <c r="DC4" s="93"/>
      <c r="DD4" s="94"/>
      <c r="DE4" s="89"/>
      <c r="DF4" s="101"/>
      <c r="DG4" s="82"/>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159" t="s">
        <v>34</v>
      </c>
      <c r="EJ4" s="186">
        <f>1-(SLOPE('III - US Trajectory'!$BF$3:$CC$3,'III - US Trajectory'!BF4:CC4))</f>
        <v>0.99976160585673957</v>
      </c>
    </row>
    <row r="5" spans="1:140" ht="15" x14ac:dyDescent="0.2">
      <c r="A5" s="8">
        <v>43941</v>
      </c>
      <c r="D5" s="17" t="s">
        <v>32</v>
      </c>
      <c r="E5" s="67">
        <v>11</v>
      </c>
      <c r="F5" s="65">
        <v>2.69E-2</v>
      </c>
      <c r="G5" s="66">
        <f t="shared" si="0"/>
        <v>8856233.1999999993</v>
      </c>
      <c r="H5" s="65">
        <f t="shared" si="1"/>
        <v>0.10443600801512926</v>
      </c>
      <c r="I5" s="68">
        <v>43898</v>
      </c>
      <c r="J5" s="68">
        <v>43907</v>
      </c>
      <c r="K5" s="68">
        <v>43913</v>
      </c>
      <c r="L5" s="68"/>
      <c r="M5" s="68"/>
      <c r="N5" s="69">
        <v>9</v>
      </c>
      <c r="O5" s="69">
        <f>J5-I5</f>
        <v>9</v>
      </c>
      <c r="P5" s="69">
        <f>K5-J5</f>
        <v>6</v>
      </c>
      <c r="Q5" s="69"/>
      <c r="R5" s="68"/>
      <c r="S5" s="69">
        <f t="shared" si="2"/>
        <v>8</v>
      </c>
      <c r="T5" s="70"/>
      <c r="U5" s="17" t="s">
        <v>32</v>
      </c>
      <c r="V5" s="15">
        <v>0</v>
      </c>
      <c r="W5" s="15">
        <v>0</v>
      </c>
      <c r="X5" s="15">
        <v>0</v>
      </c>
      <c r="Y5" s="15">
        <v>0</v>
      </c>
      <c r="Z5" s="15">
        <v>0</v>
      </c>
      <c r="AA5" s="15">
        <v>0</v>
      </c>
      <c r="AB5" s="15">
        <v>0</v>
      </c>
      <c r="AC5" s="15">
        <v>0</v>
      </c>
      <c r="AD5" s="15">
        <v>0</v>
      </c>
      <c r="AE5" s="15">
        <v>0</v>
      </c>
      <c r="AF5" s="15">
        <v>0</v>
      </c>
      <c r="AG5" s="15">
        <v>0</v>
      </c>
      <c r="AH5" s="15">
        <v>0</v>
      </c>
      <c r="AI5" s="15">
        <v>0</v>
      </c>
      <c r="AJ5" s="15">
        <v>0</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7" t="s">
        <v>32</v>
      </c>
      <c r="BH5" s="15">
        <v>0</v>
      </c>
      <c r="BI5" s="15">
        <v>0</v>
      </c>
      <c r="BJ5" s="15">
        <v>0</v>
      </c>
      <c r="BK5" s="15">
        <v>0</v>
      </c>
      <c r="BL5" s="15">
        <v>0</v>
      </c>
      <c r="BM5" s="15">
        <v>0</v>
      </c>
      <c r="BN5" s="15">
        <v>2</v>
      </c>
      <c r="BO5" s="15">
        <v>2</v>
      </c>
      <c r="BP5" s="15">
        <v>4</v>
      </c>
      <c r="BQ5" s="15">
        <v>5</v>
      </c>
      <c r="BR5" s="23">
        <v>5</v>
      </c>
      <c r="BS5" s="23">
        <v>15</v>
      </c>
      <c r="BT5" s="23">
        <v>23</v>
      </c>
      <c r="BU5" s="15">
        <v>29</v>
      </c>
      <c r="BV5" s="15">
        <v>49</v>
      </c>
      <c r="BW5" s="15">
        <v>69</v>
      </c>
      <c r="BX5" s="15">
        <v>72</v>
      </c>
      <c r="BY5" s="15">
        <v>176</v>
      </c>
      <c r="BZ5" s="25">
        <v>250</v>
      </c>
      <c r="CA5" s="15">
        <v>397</v>
      </c>
      <c r="CB5" s="15">
        <v>741</v>
      </c>
      <c r="CC5" s="15">
        <v>890</v>
      </c>
      <c r="CD5" s="15">
        <v>1327</v>
      </c>
      <c r="CE5" s="15">
        <v>1914</v>
      </c>
      <c r="CF5" s="26">
        <v>2844</v>
      </c>
      <c r="CG5" s="15">
        <v>3675</v>
      </c>
      <c r="CH5" s="15">
        <v>4402</v>
      </c>
      <c r="CI5" s="15">
        <v>6876</v>
      </c>
      <c r="CJ5" s="15">
        <v>8825</v>
      </c>
      <c r="CK5" s="15">
        <v>11124</v>
      </c>
      <c r="CL5" s="15">
        <v>13386</v>
      </c>
      <c r="CM5" s="15">
        <v>16636</v>
      </c>
      <c r="CN5" s="15">
        <v>18696</v>
      </c>
      <c r="CO5" s="15">
        <v>22255</v>
      </c>
      <c r="CP5" s="38"/>
      <c r="CQ5" s="58"/>
      <c r="CR5" s="59"/>
      <c r="CS5" s="38"/>
      <c r="CT5" s="38"/>
      <c r="CU5" s="38"/>
      <c r="CV5" s="38"/>
      <c r="CW5" s="38"/>
      <c r="CX5" s="38"/>
      <c r="CY5" s="38"/>
      <c r="CZ5" s="38"/>
      <c r="DA5" s="79"/>
      <c r="DB5" s="102"/>
      <c r="DC5" s="86"/>
      <c r="DD5" s="95"/>
      <c r="DE5" s="85"/>
      <c r="DF5" s="103"/>
      <c r="DG5" s="83"/>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159" t="s">
        <v>32</v>
      </c>
      <c r="EJ5" s="186">
        <f>1-(SLOPE('III - US Trajectory'!$BF$3:$CC$3,'III - US Trajectory'!BF5:CC5))</f>
        <v>0.99910464523804876</v>
      </c>
    </row>
    <row r="6" spans="1:140" ht="15" x14ac:dyDescent="0.2">
      <c r="A6" s="8">
        <v>43936</v>
      </c>
      <c r="D6" s="17" t="s">
        <v>24</v>
      </c>
      <c r="E6" s="67">
        <v>10</v>
      </c>
      <c r="F6" s="65">
        <v>3.0200000000000001E-2</v>
      </c>
      <c r="G6" s="66">
        <f t="shared" si="0"/>
        <v>9942685.5999999996</v>
      </c>
      <c r="H6" s="65">
        <f t="shared" si="1"/>
        <v>4.371248774032483E-2</v>
      </c>
      <c r="I6" s="68">
        <v>43902</v>
      </c>
      <c r="J6" s="68">
        <v>43909</v>
      </c>
      <c r="K6" s="68">
        <v>43916</v>
      </c>
      <c r="L6" s="68"/>
      <c r="M6" s="68"/>
      <c r="N6" s="69">
        <v>13</v>
      </c>
      <c r="O6" s="69">
        <f t="shared" ref="O6:O47" si="3">J6-I6</f>
        <v>7</v>
      </c>
      <c r="P6" s="69"/>
      <c r="Q6" s="68"/>
      <c r="R6" s="68"/>
      <c r="S6" s="69">
        <f t="shared" si="2"/>
        <v>10</v>
      </c>
      <c r="T6" s="70"/>
      <c r="U6" s="17" t="s">
        <v>24</v>
      </c>
      <c r="V6" s="15">
        <v>0</v>
      </c>
      <c r="W6" s="15">
        <v>0</v>
      </c>
      <c r="X6" s="15">
        <v>0</v>
      </c>
      <c r="Y6" s="15">
        <v>0</v>
      </c>
      <c r="Z6" s="15">
        <v>0</v>
      </c>
      <c r="AA6" s="15">
        <v>0</v>
      </c>
      <c r="AB6" s="15">
        <v>0</v>
      </c>
      <c r="AC6" s="15">
        <v>0</v>
      </c>
      <c r="AD6" s="15">
        <v>0</v>
      </c>
      <c r="AE6" s="15">
        <v>0</v>
      </c>
      <c r="AF6" s="15">
        <v>0</v>
      </c>
      <c r="AG6" s="15">
        <v>0</v>
      </c>
      <c r="AH6" s="15">
        <v>0</v>
      </c>
      <c r="AI6" s="15">
        <v>0</v>
      </c>
      <c r="AJ6" s="15">
        <v>0</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0</v>
      </c>
      <c r="BE6" s="15">
        <v>0</v>
      </c>
      <c r="BF6" s="15">
        <v>0</v>
      </c>
      <c r="BG6" s="17" t="s">
        <v>24</v>
      </c>
      <c r="BH6" s="15">
        <v>0</v>
      </c>
      <c r="BI6" s="15">
        <v>0</v>
      </c>
      <c r="BJ6" s="15">
        <v>0</v>
      </c>
      <c r="BK6" s="15">
        <v>0</v>
      </c>
      <c r="BL6" s="15">
        <v>0</v>
      </c>
      <c r="BM6" s="15">
        <v>0</v>
      </c>
      <c r="BN6" s="15">
        <v>0</v>
      </c>
      <c r="BO6" s="15">
        <v>0</v>
      </c>
      <c r="BP6" s="15">
        <v>0</v>
      </c>
      <c r="BQ6" s="15">
        <v>0</v>
      </c>
      <c r="BR6" s="15">
        <v>0</v>
      </c>
      <c r="BS6" s="15">
        <v>0</v>
      </c>
      <c r="BT6" s="15">
        <v>2</v>
      </c>
      <c r="BU6" s="23">
        <v>2</v>
      </c>
      <c r="BV6" s="23">
        <v>16</v>
      </c>
      <c r="BW6" s="23">
        <v>25</v>
      </c>
      <c r="BX6" s="23">
        <v>32</v>
      </c>
      <c r="BY6" s="23">
        <v>54</v>
      </c>
      <c r="BZ6" s="15">
        <v>63</v>
      </c>
      <c r="CA6" s="15">
        <v>119</v>
      </c>
      <c r="CB6" s="25">
        <v>259</v>
      </c>
      <c r="CC6" s="15">
        <v>402</v>
      </c>
      <c r="CD6" s="15">
        <v>540</v>
      </c>
      <c r="CE6" s="15">
        <v>1035</v>
      </c>
      <c r="CF6" s="15">
        <v>1329</v>
      </c>
      <c r="CG6" s="15">
        <v>1793</v>
      </c>
      <c r="CH6" s="15">
        <v>2296</v>
      </c>
      <c r="CI6" s="26">
        <v>2845</v>
      </c>
      <c r="CJ6" s="15">
        <v>3634</v>
      </c>
      <c r="CK6" s="15">
        <v>4650</v>
      </c>
      <c r="CL6" s="15">
        <v>5488</v>
      </c>
      <c r="CM6" s="15">
        <v>6498</v>
      </c>
      <c r="CN6" s="15">
        <v>7615</v>
      </c>
      <c r="CO6" s="15">
        <v>9315</v>
      </c>
      <c r="CP6" s="38"/>
      <c r="CQ6" s="38"/>
      <c r="CR6" s="38"/>
      <c r="CS6" s="38"/>
      <c r="CT6" s="38"/>
      <c r="CU6" s="58"/>
      <c r="CV6" s="38"/>
      <c r="CW6" s="38"/>
      <c r="CX6" s="38"/>
      <c r="CY6" s="38"/>
      <c r="CZ6" s="38"/>
      <c r="DA6" s="79"/>
      <c r="DB6" s="102"/>
      <c r="DC6" s="87"/>
      <c r="DD6" s="96"/>
      <c r="DE6" s="85"/>
      <c r="DF6" s="103"/>
      <c r="DG6" s="83"/>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159" t="s">
        <v>24</v>
      </c>
      <c r="EJ6" s="186">
        <f>1-(SLOPE('III - US Trajectory'!$BF$3:$CC$3,'III - US Trajectory'!BF6:CC6))</f>
        <v>0.99778487695901708</v>
      </c>
    </row>
    <row r="7" spans="1:140" ht="15" customHeight="1" x14ac:dyDescent="0.25">
      <c r="A7" s="7">
        <v>43952</v>
      </c>
      <c r="D7" s="17" t="s">
        <v>5</v>
      </c>
      <c r="E7" s="67">
        <v>1</v>
      </c>
      <c r="F7" s="65">
        <v>0.1196</v>
      </c>
      <c r="G7" s="66">
        <f t="shared" si="0"/>
        <v>39375668.799999997</v>
      </c>
      <c r="H7" s="65">
        <f t="shared" si="1"/>
        <v>4.4106674425261734E-2</v>
      </c>
      <c r="I7" s="68">
        <v>43891</v>
      </c>
      <c r="J7" s="68">
        <v>43903</v>
      </c>
      <c r="K7" s="68">
        <v>43915</v>
      </c>
      <c r="L7" s="68"/>
      <c r="M7" s="68"/>
      <c r="N7" s="69">
        <v>2</v>
      </c>
      <c r="O7" s="69">
        <f t="shared" si="3"/>
        <v>12</v>
      </c>
      <c r="P7" s="69">
        <f t="shared" ref="P7:P15" si="4">K7-J7</f>
        <v>12</v>
      </c>
      <c r="Q7" s="69"/>
      <c r="R7" s="68"/>
      <c r="S7" s="69">
        <f t="shared" si="2"/>
        <v>8.6666666666666661</v>
      </c>
      <c r="T7" s="70"/>
      <c r="U7" s="17" t="s">
        <v>5</v>
      </c>
      <c r="V7" s="15">
        <v>0</v>
      </c>
      <c r="W7" s="15">
        <v>0</v>
      </c>
      <c r="X7" s="15">
        <v>0</v>
      </c>
      <c r="Y7" s="15">
        <v>0</v>
      </c>
      <c r="Z7" s="15">
        <v>2</v>
      </c>
      <c r="AA7" s="15">
        <v>2</v>
      </c>
      <c r="AB7" s="15">
        <v>2</v>
      </c>
      <c r="AC7" s="15">
        <v>2</v>
      </c>
      <c r="AD7" s="15">
        <v>2</v>
      </c>
      <c r="AE7" s="15">
        <v>3</v>
      </c>
      <c r="AF7" s="15">
        <v>3</v>
      </c>
      <c r="AG7" s="15">
        <v>3</v>
      </c>
      <c r="AH7" s="15">
        <v>6</v>
      </c>
      <c r="AI7" s="15">
        <v>6</v>
      </c>
      <c r="AJ7" s="15">
        <v>6</v>
      </c>
      <c r="AK7" s="15">
        <v>6</v>
      </c>
      <c r="AL7" s="15">
        <v>6</v>
      </c>
      <c r="AM7" s="15">
        <v>6</v>
      </c>
      <c r="AN7" s="15">
        <v>6</v>
      </c>
      <c r="AO7" s="15">
        <v>6</v>
      </c>
      <c r="AP7" s="15">
        <v>7</v>
      </c>
      <c r="AQ7" s="15">
        <v>7</v>
      </c>
      <c r="AR7" s="15">
        <v>8</v>
      </c>
      <c r="AS7" s="15">
        <v>8</v>
      </c>
      <c r="AT7" s="15">
        <v>8</v>
      </c>
      <c r="AU7" s="15">
        <v>8</v>
      </c>
      <c r="AV7" s="15">
        <v>8</v>
      </c>
      <c r="AW7" s="15">
        <v>8</v>
      </c>
      <c r="AX7" s="15">
        <v>8</v>
      </c>
      <c r="AY7" s="15">
        <v>8</v>
      </c>
      <c r="AZ7" s="15">
        <v>10</v>
      </c>
      <c r="BA7" s="15">
        <v>10</v>
      </c>
      <c r="BB7" s="15">
        <v>10</v>
      </c>
      <c r="BC7" s="15">
        <v>10</v>
      </c>
      <c r="BD7" s="15">
        <v>10</v>
      </c>
      <c r="BE7" s="15">
        <v>10</v>
      </c>
      <c r="BF7" s="15">
        <v>11</v>
      </c>
      <c r="BG7" s="17" t="s">
        <v>5</v>
      </c>
      <c r="BH7" s="15">
        <v>11</v>
      </c>
      <c r="BI7" s="15">
        <v>12</v>
      </c>
      <c r="BJ7" s="23">
        <v>12</v>
      </c>
      <c r="BK7" s="23">
        <v>21</v>
      </c>
      <c r="BL7" s="23">
        <v>25</v>
      </c>
      <c r="BM7" s="23">
        <v>35</v>
      </c>
      <c r="BN7" s="15">
        <v>51</v>
      </c>
      <c r="BO7" s="15">
        <v>59</v>
      </c>
      <c r="BP7" s="15">
        <v>81</v>
      </c>
      <c r="BQ7" s="15">
        <v>95</v>
      </c>
      <c r="BR7" s="15">
        <v>101</v>
      </c>
      <c r="BS7" s="15">
        <v>144</v>
      </c>
      <c r="BT7" s="15">
        <v>178</v>
      </c>
      <c r="BU7" s="15">
        <v>221</v>
      </c>
      <c r="BV7" s="25">
        <v>281</v>
      </c>
      <c r="BW7" s="15">
        <v>372</v>
      </c>
      <c r="BX7" s="15">
        <v>373</v>
      </c>
      <c r="BY7" s="15">
        <v>557</v>
      </c>
      <c r="BZ7" s="15">
        <v>700</v>
      </c>
      <c r="CA7" s="15">
        <v>828</v>
      </c>
      <c r="CB7" s="15">
        <v>1005</v>
      </c>
      <c r="CC7" s="15">
        <v>1243</v>
      </c>
      <c r="CD7" s="15">
        <v>1405</v>
      </c>
      <c r="CE7" s="15">
        <v>1646</v>
      </c>
      <c r="CF7" s="15">
        <v>2108</v>
      </c>
      <c r="CG7" s="15">
        <v>2538</v>
      </c>
      <c r="CH7" s="26">
        <v>2998</v>
      </c>
      <c r="CI7" s="15">
        <v>3899</v>
      </c>
      <c r="CJ7" s="15">
        <v>4657</v>
      </c>
      <c r="CK7" s="15">
        <v>5095</v>
      </c>
      <c r="CL7" s="15">
        <v>5852</v>
      </c>
      <c r="CM7" s="15">
        <v>7138</v>
      </c>
      <c r="CN7" s="15">
        <v>8210</v>
      </c>
      <c r="CO7" s="15">
        <v>9399</v>
      </c>
      <c r="CP7" s="39"/>
      <c r="CQ7" s="38"/>
      <c r="CR7" s="38"/>
      <c r="CS7" s="38"/>
      <c r="CT7" s="38"/>
      <c r="CU7" s="38"/>
      <c r="CV7" s="58"/>
      <c r="CW7" s="38"/>
      <c r="CX7" s="38"/>
      <c r="CY7" s="38"/>
      <c r="CZ7" s="38"/>
      <c r="DA7" s="79"/>
      <c r="DB7" s="102"/>
      <c r="DC7" s="87"/>
      <c r="DD7" s="96"/>
      <c r="DE7" s="85"/>
      <c r="DF7" s="103"/>
      <c r="DG7" s="83"/>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159" t="s">
        <v>5</v>
      </c>
      <c r="EJ7" s="186">
        <f>1-(SLOPE('III - US Trajectory'!$BF$3:$CC$3,'III - US Trajectory'!BF7:CC7))</f>
        <v>0.99769420279791143</v>
      </c>
    </row>
    <row r="8" spans="1:140" ht="15" x14ac:dyDescent="0.2">
      <c r="A8" s="8">
        <v>43927</v>
      </c>
      <c r="B8" s="12" t="s">
        <v>23</v>
      </c>
      <c r="D8" s="17" t="s">
        <v>22</v>
      </c>
      <c r="E8" s="67">
        <v>15</v>
      </c>
      <c r="F8" s="65">
        <v>2.0899999999999998E-2</v>
      </c>
      <c r="G8" s="66">
        <f t="shared" si="0"/>
        <v>6880865.1999999993</v>
      </c>
      <c r="H8" s="65">
        <f t="shared" si="1"/>
        <v>3.6312102000497427E-2</v>
      </c>
      <c r="I8" s="68">
        <v>43897</v>
      </c>
      <c r="J8" s="68">
        <v>43908</v>
      </c>
      <c r="K8" s="68">
        <v>43916</v>
      </c>
      <c r="L8" s="68"/>
      <c r="M8" s="68"/>
      <c r="N8" s="69">
        <v>8</v>
      </c>
      <c r="O8" s="69">
        <f t="shared" si="3"/>
        <v>11</v>
      </c>
      <c r="P8" s="69">
        <f t="shared" si="4"/>
        <v>8</v>
      </c>
      <c r="Q8" s="69"/>
      <c r="R8" s="68"/>
      <c r="S8" s="69">
        <f t="shared" si="2"/>
        <v>9</v>
      </c>
      <c r="T8" s="70"/>
      <c r="U8" s="17" t="s">
        <v>22</v>
      </c>
      <c r="V8" s="15">
        <v>0</v>
      </c>
      <c r="W8" s="15">
        <v>0</v>
      </c>
      <c r="X8" s="15">
        <v>0</v>
      </c>
      <c r="Y8" s="15">
        <v>0</v>
      </c>
      <c r="Z8" s="15">
        <v>0</v>
      </c>
      <c r="AA8" s="15">
        <v>0</v>
      </c>
      <c r="AB8" s="15">
        <v>0</v>
      </c>
      <c r="AC8" s="15">
        <v>0</v>
      </c>
      <c r="AD8" s="15">
        <v>0</v>
      </c>
      <c r="AE8" s="15">
        <v>0</v>
      </c>
      <c r="AF8" s="15">
        <v>1</v>
      </c>
      <c r="AG8" s="15">
        <v>1</v>
      </c>
      <c r="AH8" s="15">
        <v>1</v>
      </c>
      <c r="AI8" s="15">
        <v>1</v>
      </c>
      <c r="AJ8" s="15">
        <v>1</v>
      </c>
      <c r="AK8" s="15">
        <v>1</v>
      </c>
      <c r="AL8" s="15">
        <v>1</v>
      </c>
      <c r="AM8" s="15">
        <v>1</v>
      </c>
      <c r="AN8" s="15">
        <v>1</v>
      </c>
      <c r="AO8" s="15">
        <v>1</v>
      </c>
      <c r="AP8" s="15">
        <v>1</v>
      </c>
      <c r="AQ8" s="15">
        <v>1</v>
      </c>
      <c r="AR8" s="15">
        <v>1</v>
      </c>
      <c r="AS8" s="15">
        <v>1</v>
      </c>
      <c r="AT8" s="15">
        <v>1</v>
      </c>
      <c r="AU8" s="15">
        <v>1</v>
      </c>
      <c r="AV8" s="15">
        <v>1</v>
      </c>
      <c r="AW8" s="15">
        <v>1</v>
      </c>
      <c r="AX8" s="15">
        <v>1</v>
      </c>
      <c r="AY8" s="15">
        <v>1</v>
      </c>
      <c r="AZ8" s="15">
        <v>1</v>
      </c>
      <c r="BA8" s="15">
        <v>1</v>
      </c>
      <c r="BB8" s="15">
        <v>1</v>
      </c>
      <c r="BC8" s="15">
        <v>1</v>
      </c>
      <c r="BD8" s="15">
        <v>1</v>
      </c>
      <c r="BE8" s="15">
        <v>1</v>
      </c>
      <c r="BF8" s="15">
        <v>1</v>
      </c>
      <c r="BG8" s="17" t="s">
        <v>22</v>
      </c>
      <c r="BH8" s="15">
        <v>1</v>
      </c>
      <c r="BI8" s="15">
        <v>1</v>
      </c>
      <c r="BJ8" s="15">
        <v>1</v>
      </c>
      <c r="BK8" s="15">
        <v>1</v>
      </c>
      <c r="BL8" s="15">
        <v>2</v>
      </c>
      <c r="BM8" s="15">
        <v>2</v>
      </c>
      <c r="BN8" s="15">
        <v>2</v>
      </c>
      <c r="BO8" s="15">
        <v>6</v>
      </c>
      <c r="BP8" s="23">
        <v>6</v>
      </c>
      <c r="BQ8" s="23">
        <v>22</v>
      </c>
      <c r="BR8" s="23">
        <v>22</v>
      </c>
      <c r="BS8" s="23">
        <v>41</v>
      </c>
      <c r="BT8" s="15">
        <v>92</v>
      </c>
      <c r="BU8" s="15">
        <v>107</v>
      </c>
      <c r="BV8" s="15">
        <v>123</v>
      </c>
      <c r="BW8" s="15">
        <v>138</v>
      </c>
      <c r="BX8" s="15">
        <v>138</v>
      </c>
      <c r="BY8" s="15">
        <v>187</v>
      </c>
      <c r="BZ8" s="15">
        <v>217</v>
      </c>
      <c r="CA8" s="25">
        <v>252</v>
      </c>
      <c r="CB8" s="15">
        <v>328</v>
      </c>
      <c r="CC8" s="15">
        <v>413</v>
      </c>
      <c r="CD8" s="15">
        <v>523</v>
      </c>
      <c r="CE8" s="15">
        <v>640</v>
      </c>
      <c r="CF8" s="15">
        <v>777</v>
      </c>
      <c r="CG8" s="15">
        <v>1159</v>
      </c>
      <c r="CH8" s="15">
        <v>1838</v>
      </c>
      <c r="CI8" s="26">
        <v>2417</v>
      </c>
      <c r="CJ8" s="15">
        <v>3240</v>
      </c>
      <c r="CK8" s="15">
        <v>4257</v>
      </c>
      <c r="CL8" s="15">
        <v>4955</v>
      </c>
      <c r="CM8" s="15">
        <v>5752</v>
      </c>
      <c r="CN8" s="15">
        <v>6620</v>
      </c>
      <c r="CO8" s="15">
        <v>7738</v>
      </c>
      <c r="CP8" s="38"/>
      <c r="CQ8" s="38"/>
      <c r="CR8" s="38"/>
      <c r="CS8" s="38"/>
      <c r="CT8" s="38"/>
      <c r="CU8" s="38"/>
      <c r="CV8" s="38"/>
      <c r="CW8" s="38"/>
      <c r="CX8" s="58"/>
      <c r="CY8" s="38"/>
      <c r="CZ8" s="38"/>
      <c r="DA8" s="79"/>
      <c r="DB8" s="102"/>
      <c r="DC8" s="87"/>
      <c r="DD8" s="96"/>
      <c r="DE8" s="85"/>
      <c r="DF8" s="103"/>
      <c r="DG8" s="83"/>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159" t="s">
        <v>22</v>
      </c>
      <c r="EJ8" s="186">
        <f>1-(SLOPE('III - US Trajectory'!$BF$3:$CC$3,'III - US Trajectory'!BF8:CC8))</f>
        <v>0.9974471691936414</v>
      </c>
    </row>
    <row r="9" spans="1:140" ht="15" x14ac:dyDescent="0.2">
      <c r="A9" s="7">
        <v>43959</v>
      </c>
      <c r="D9" s="17" t="s">
        <v>9</v>
      </c>
      <c r="E9" s="67">
        <v>3</v>
      </c>
      <c r="F9" s="65">
        <v>6.4399999999999999E-2</v>
      </c>
      <c r="G9" s="66">
        <f t="shared" si="0"/>
        <v>21202283.199999999</v>
      </c>
      <c r="H9" s="65">
        <f t="shared" si="1"/>
        <v>3.2642411671680034E-2</v>
      </c>
      <c r="I9" s="68">
        <v>43898</v>
      </c>
      <c r="J9" s="68">
        <v>43908</v>
      </c>
      <c r="K9" s="68">
        <v>43917</v>
      </c>
      <c r="L9" s="68"/>
      <c r="M9" s="68"/>
      <c r="N9" s="69">
        <v>9</v>
      </c>
      <c r="O9" s="69">
        <f t="shared" si="3"/>
        <v>10</v>
      </c>
      <c r="P9" s="69">
        <f t="shared" si="4"/>
        <v>9</v>
      </c>
      <c r="Q9" s="69"/>
      <c r="R9" s="68"/>
      <c r="S9" s="69">
        <f t="shared" si="2"/>
        <v>9.3333333333333339</v>
      </c>
      <c r="T9" s="70"/>
      <c r="U9" s="17" t="s">
        <v>9</v>
      </c>
      <c r="V9" s="15">
        <v>0</v>
      </c>
      <c r="W9" s="15">
        <v>0</v>
      </c>
      <c r="X9" s="15">
        <v>0</v>
      </c>
      <c r="Y9" s="15">
        <v>0</v>
      </c>
      <c r="Z9" s="15">
        <v>0</v>
      </c>
      <c r="AA9" s="15">
        <v>0</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v>
      </c>
      <c r="BE9" s="15">
        <v>0</v>
      </c>
      <c r="BF9" s="15">
        <v>0</v>
      </c>
      <c r="BG9" s="17" t="s">
        <v>9</v>
      </c>
      <c r="BH9" s="15">
        <v>0</v>
      </c>
      <c r="BI9" s="15">
        <v>0</v>
      </c>
      <c r="BJ9" s="15">
        <v>0</v>
      </c>
      <c r="BK9" s="15">
        <v>1</v>
      </c>
      <c r="BL9" s="15">
        <v>2</v>
      </c>
      <c r="BM9" s="15">
        <v>2</v>
      </c>
      <c r="BN9" s="15">
        <v>3</v>
      </c>
      <c r="BO9" s="15">
        <v>3</v>
      </c>
      <c r="BP9" s="15">
        <v>7</v>
      </c>
      <c r="BQ9" s="23">
        <v>10</v>
      </c>
      <c r="BR9" s="23">
        <v>13</v>
      </c>
      <c r="BS9" s="23">
        <v>15</v>
      </c>
      <c r="BT9" s="23">
        <v>24</v>
      </c>
      <c r="BU9" s="15">
        <v>30</v>
      </c>
      <c r="BV9" s="15">
        <v>50</v>
      </c>
      <c r="BW9" s="15">
        <v>76</v>
      </c>
      <c r="BX9" s="15">
        <v>100</v>
      </c>
      <c r="BY9" s="15">
        <v>101</v>
      </c>
      <c r="BZ9" s="15">
        <v>190</v>
      </c>
      <c r="CA9" s="25">
        <v>306</v>
      </c>
      <c r="CB9" s="15">
        <v>331</v>
      </c>
      <c r="CC9" s="15">
        <v>440</v>
      </c>
      <c r="CD9" s="15">
        <v>763</v>
      </c>
      <c r="CE9" s="15">
        <v>1004</v>
      </c>
      <c r="CF9" s="15">
        <v>1227</v>
      </c>
      <c r="CG9" s="15">
        <v>1412</v>
      </c>
      <c r="CH9" s="15">
        <v>1682</v>
      </c>
      <c r="CI9" s="15">
        <v>2357</v>
      </c>
      <c r="CJ9" s="26">
        <v>2900</v>
      </c>
      <c r="CK9" s="15">
        <v>3763</v>
      </c>
      <c r="CL9" s="15">
        <v>4246</v>
      </c>
      <c r="CM9" s="15">
        <v>5473</v>
      </c>
      <c r="CN9" s="15">
        <v>6741</v>
      </c>
      <c r="CO9" s="15">
        <v>6956</v>
      </c>
      <c r="CP9" s="38"/>
      <c r="CQ9" s="38"/>
      <c r="CR9" s="38"/>
      <c r="CS9" s="38"/>
      <c r="CT9" s="58"/>
      <c r="CU9" s="38"/>
      <c r="CV9" s="38"/>
      <c r="CW9" s="38"/>
      <c r="CX9" s="38"/>
      <c r="CY9" s="38"/>
      <c r="CZ9" s="38"/>
      <c r="DA9" s="79"/>
      <c r="DB9" s="102"/>
      <c r="DC9" s="87"/>
      <c r="DD9" s="96"/>
      <c r="DE9" s="85"/>
      <c r="DF9" s="103"/>
      <c r="DG9" s="83"/>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159" t="s">
        <v>9</v>
      </c>
      <c r="EJ9" s="186">
        <f>1-(SLOPE('III - US Trajectory'!$BF$3:$CC$3,'III - US Trajectory'!BF9:CC9))</f>
        <v>0.99719277157264097</v>
      </c>
    </row>
    <row r="10" spans="1:140" ht="15" x14ac:dyDescent="0.2">
      <c r="A10" s="8">
        <v>43928</v>
      </c>
      <c r="B10" s="9"/>
      <c r="D10" s="17" t="s">
        <v>13</v>
      </c>
      <c r="E10" s="67">
        <v>6</v>
      </c>
      <c r="F10" s="65">
        <v>3.85E-2</v>
      </c>
      <c r="G10" s="66">
        <f t="shared" si="0"/>
        <v>12675278</v>
      </c>
      <c r="H10" s="65">
        <f t="shared" si="1"/>
        <v>3.2755036438804862E-2</v>
      </c>
      <c r="I10" s="68">
        <v>43899</v>
      </c>
      <c r="J10" s="68">
        <v>43908</v>
      </c>
      <c r="K10" s="68">
        <v>43916</v>
      </c>
      <c r="L10" s="68"/>
      <c r="M10" s="68"/>
      <c r="N10" s="69">
        <v>10</v>
      </c>
      <c r="O10" s="69">
        <f t="shared" si="3"/>
        <v>9</v>
      </c>
      <c r="P10" s="69">
        <f t="shared" si="4"/>
        <v>8</v>
      </c>
      <c r="Q10" s="69"/>
      <c r="R10" s="68"/>
      <c r="S10" s="69">
        <f t="shared" si="2"/>
        <v>9</v>
      </c>
      <c r="T10" s="70"/>
      <c r="U10" s="17" t="s">
        <v>13</v>
      </c>
      <c r="V10" s="15">
        <v>0</v>
      </c>
      <c r="W10" s="15">
        <v>0</v>
      </c>
      <c r="X10" s="15">
        <v>1</v>
      </c>
      <c r="Y10" s="15">
        <v>1</v>
      </c>
      <c r="Z10" s="15">
        <v>1</v>
      </c>
      <c r="AA10" s="15">
        <v>1</v>
      </c>
      <c r="AB10" s="15">
        <v>1</v>
      </c>
      <c r="AC10" s="15">
        <v>1</v>
      </c>
      <c r="AD10" s="15">
        <v>1</v>
      </c>
      <c r="AE10" s="15">
        <v>2</v>
      </c>
      <c r="AF10" s="15">
        <v>2</v>
      </c>
      <c r="AG10" s="15">
        <v>2</v>
      </c>
      <c r="AH10" s="15">
        <v>2</v>
      </c>
      <c r="AI10" s="15">
        <v>2</v>
      </c>
      <c r="AJ10" s="15">
        <v>2</v>
      </c>
      <c r="AK10" s="15">
        <v>2</v>
      </c>
      <c r="AL10" s="15">
        <v>2</v>
      </c>
      <c r="AM10" s="15">
        <v>2</v>
      </c>
      <c r="AN10" s="15">
        <v>2</v>
      </c>
      <c r="AO10" s="15">
        <v>2</v>
      </c>
      <c r="AP10" s="15">
        <v>2</v>
      </c>
      <c r="AQ10" s="15">
        <v>2</v>
      </c>
      <c r="AR10" s="15">
        <v>2</v>
      </c>
      <c r="AS10" s="15">
        <v>2</v>
      </c>
      <c r="AT10" s="15">
        <v>2</v>
      </c>
      <c r="AU10" s="15">
        <v>2</v>
      </c>
      <c r="AV10" s="15">
        <v>2</v>
      </c>
      <c r="AW10" s="15">
        <v>2</v>
      </c>
      <c r="AX10" s="15">
        <v>2</v>
      </c>
      <c r="AY10" s="15">
        <v>2</v>
      </c>
      <c r="AZ10" s="15">
        <v>2</v>
      </c>
      <c r="BA10" s="15">
        <v>2</v>
      </c>
      <c r="BB10" s="15">
        <v>2</v>
      </c>
      <c r="BC10" s="15">
        <v>2</v>
      </c>
      <c r="BD10" s="15">
        <v>2</v>
      </c>
      <c r="BE10" s="15">
        <v>2</v>
      </c>
      <c r="BF10" s="15">
        <v>2</v>
      </c>
      <c r="BG10" s="17" t="s">
        <v>13</v>
      </c>
      <c r="BH10" s="15">
        <v>2</v>
      </c>
      <c r="BI10" s="15">
        <v>2</v>
      </c>
      <c r="BJ10" s="15">
        <v>3</v>
      </c>
      <c r="BK10" s="15">
        <v>4</v>
      </c>
      <c r="BL10" s="15">
        <v>4</v>
      </c>
      <c r="BM10" s="15">
        <v>4</v>
      </c>
      <c r="BN10" s="15">
        <v>5</v>
      </c>
      <c r="BO10" s="15">
        <v>5</v>
      </c>
      <c r="BP10" s="15">
        <v>6</v>
      </c>
      <c r="BQ10" s="15">
        <v>7</v>
      </c>
      <c r="BR10" s="23">
        <v>7</v>
      </c>
      <c r="BS10" s="23">
        <v>12</v>
      </c>
      <c r="BT10" s="23">
        <v>25</v>
      </c>
      <c r="BU10" s="23">
        <v>32</v>
      </c>
      <c r="BV10" s="15">
        <v>46</v>
      </c>
      <c r="BW10" s="15">
        <v>64</v>
      </c>
      <c r="BX10" s="15">
        <v>66</v>
      </c>
      <c r="BY10" s="15">
        <v>83</v>
      </c>
      <c r="BZ10" s="15">
        <v>161</v>
      </c>
      <c r="CA10" s="25">
        <v>272</v>
      </c>
      <c r="CB10" s="15">
        <v>422</v>
      </c>
      <c r="CC10" s="15">
        <v>585</v>
      </c>
      <c r="CD10" s="15">
        <v>753</v>
      </c>
      <c r="CE10" s="15">
        <v>1049</v>
      </c>
      <c r="CF10" s="15">
        <v>1285</v>
      </c>
      <c r="CG10" s="15">
        <v>1537</v>
      </c>
      <c r="CH10" s="15">
        <v>1865</v>
      </c>
      <c r="CI10" s="26">
        <v>2538</v>
      </c>
      <c r="CJ10" s="15">
        <v>3024</v>
      </c>
      <c r="CK10" s="15">
        <v>3491</v>
      </c>
      <c r="CL10" s="15">
        <v>4596</v>
      </c>
      <c r="CM10" s="15">
        <v>5056</v>
      </c>
      <c r="CN10" s="15">
        <v>5994</v>
      </c>
      <c r="CO10" s="15">
        <v>6980</v>
      </c>
      <c r="CP10" s="38"/>
      <c r="CQ10" s="38"/>
      <c r="CR10" s="38"/>
      <c r="CS10" s="38"/>
      <c r="CT10" s="38"/>
      <c r="CU10" s="58"/>
      <c r="CV10" s="38"/>
      <c r="CW10" s="38"/>
      <c r="CX10" s="38"/>
      <c r="CY10" s="38"/>
      <c r="CZ10" s="38"/>
      <c r="DA10" s="79"/>
      <c r="DB10" s="102"/>
      <c r="DC10" s="87"/>
      <c r="DD10" s="96"/>
      <c r="DE10" s="85"/>
      <c r="DF10" s="103"/>
      <c r="DG10" s="83"/>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159" t="s">
        <v>13</v>
      </c>
      <c r="EJ10" s="186">
        <f>1-(SLOPE('III - US Trajectory'!$BF$3:$CC$3,'III - US Trajectory'!BF10:CC10))</f>
        <v>0.99702572480010754</v>
      </c>
    </row>
    <row r="11" spans="1:140" ht="15" x14ac:dyDescent="0.2">
      <c r="A11" s="6">
        <v>43937</v>
      </c>
      <c r="B11" s="8">
        <v>43951</v>
      </c>
      <c r="D11" s="17" t="s">
        <v>19</v>
      </c>
      <c r="E11" s="67">
        <v>25</v>
      </c>
      <c r="F11" s="65">
        <v>1.41E-2</v>
      </c>
      <c r="G11" s="66">
        <f t="shared" si="0"/>
        <v>4642114.8</v>
      </c>
      <c r="H11" s="65">
        <f t="shared" si="1"/>
        <v>3.0145896000412956E-2</v>
      </c>
      <c r="I11" s="68">
        <v>43901</v>
      </c>
      <c r="J11" s="68">
        <v>43908</v>
      </c>
      <c r="K11" s="68">
        <v>43917</v>
      </c>
      <c r="L11" s="68"/>
      <c r="M11" s="68"/>
      <c r="N11" s="69">
        <v>12</v>
      </c>
      <c r="O11" s="69">
        <f t="shared" si="3"/>
        <v>7</v>
      </c>
      <c r="P11" s="69">
        <f t="shared" si="4"/>
        <v>9</v>
      </c>
      <c r="Q11" s="68"/>
      <c r="R11" s="68"/>
      <c r="S11" s="69">
        <f t="shared" si="2"/>
        <v>9.3333333333333339</v>
      </c>
      <c r="T11" s="70"/>
      <c r="U11" s="17" t="s">
        <v>19</v>
      </c>
      <c r="V11" s="15">
        <v>0</v>
      </c>
      <c r="W11" s="15">
        <v>0</v>
      </c>
      <c r="X11" s="15">
        <v>0</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7" t="s">
        <v>19</v>
      </c>
      <c r="BH11" s="15">
        <v>0</v>
      </c>
      <c r="BI11" s="15">
        <v>0</v>
      </c>
      <c r="BJ11" s="15">
        <v>0</v>
      </c>
      <c r="BK11" s="15">
        <v>0</v>
      </c>
      <c r="BL11" s="15">
        <v>0</v>
      </c>
      <c r="BM11" s="15">
        <v>0</v>
      </c>
      <c r="BN11" s="15">
        <v>0</v>
      </c>
      <c r="BO11" s="15">
        <v>0</v>
      </c>
      <c r="BP11" s="15">
        <v>0</v>
      </c>
      <c r="BQ11" s="15">
        <v>0</v>
      </c>
      <c r="BR11" s="15">
        <v>0</v>
      </c>
      <c r="BS11" s="15">
        <v>0</v>
      </c>
      <c r="BT11" s="23">
        <v>5</v>
      </c>
      <c r="BU11" s="23">
        <v>19</v>
      </c>
      <c r="BV11" s="23">
        <v>29</v>
      </c>
      <c r="BW11" s="23">
        <v>77</v>
      </c>
      <c r="BX11" s="15">
        <v>87</v>
      </c>
      <c r="BY11" s="15">
        <v>115</v>
      </c>
      <c r="BZ11" s="15">
        <v>196</v>
      </c>
      <c r="CA11" s="25">
        <v>257</v>
      </c>
      <c r="CB11" s="15">
        <v>392</v>
      </c>
      <c r="CC11" s="15">
        <v>537</v>
      </c>
      <c r="CD11" s="15">
        <v>763</v>
      </c>
      <c r="CE11" s="15">
        <v>837</v>
      </c>
      <c r="CF11" s="15">
        <v>1172</v>
      </c>
      <c r="CG11" s="15">
        <v>1388</v>
      </c>
      <c r="CH11" s="15">
        <v>1795</v>
      </c>
      <c r="CI11" s="15">
        <v>2304</v>
      </c>
      <c r="CJ11" s="26">
        <v>2744</v>
      </c>
      <c r="CK11" s="15">
        <v>3315</v>
      </c>
      <c r="CL11" s="15">
        <v>3540</v>
      </c>
      <c r="CM11" s="15">
        <v>4025</v>
      </c>
      <c r="CN11" s="15">
        <v>5237</v>
      </c>
      <c r="CO11" s="15">
        <v>6424</v>
      </c>
      <c r="CP11" s="40"/>
      <c r="CQ11" s="40"/>
      <c r="CR11" s="40"/>
      <c r="CS11" s="40"/>
      <c r="CT11" s="58"/>
      <c r="CU11" s="40"/>
      <c r="CV11" s="38"/>
      <c r="CW11" s="38"/>
      <c r="CX11" s="38"/>
      <c r="CY11" s="38"/>
      <c r="CZ11" s="38"/>
      <c r="DA11" s="79"/>
      <c r="DB11" s="102"/>
      <c r="DC11" s="87"/>
      <c r="DD11" s="96"/>
      <c r="DE11" s="85"/>
      <c r="DF11" s="103"/>
      <c r="DG11" s="83"/>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159" t="s">
        <v>19</v>
      </c>
      <c r="EJ11" s="186">
        <f>1-(SLOPE('III - US Trajectory'!$BF$3:$CC$3,'III - US Trajectory'!BF11:CC11))</f>
        <v>0.99658309948529966</v>
      </c>
    </row>
    <row r="12" spans="1:140" ht="15" x14ac:dyDescent="0.2">
      <c r="A12" s="8">
        <v>43927</v>
      </c>
      <c r="B12" s="8">
        <v>43951</v>
      </c>
      <c r="C12" s="1" t="s">
        <v>42</v>
      </c>
      <c r="D12" s="17" t="s">
        <v>41</v>
      </c>
      <c r="E12" s="67">
        <v>5</v>
      </c>
      <c r="F12" s="65">
        <v>3.8699999999999998E-2</v>
      </c>
      <c r="G12" s="66">
        <f t="shared" si="0"/>
        <v>12741123.6</v>
      </c>
      <c r="H12" s="65">
        <f t="shared" si="1"/>
        <v>2.8198426068879432E-2</v>
      </c>
      <c r="I12" s="68">
        <v>43899</v>
      </c>
      <c r="J12" s="68">
        <v>43910</v>
      </c>
      <c r="K12" s="68">
        <v>43918</v>
      </c>
      <c r="L12" s="68"/>
      <c r="M12" s="68"/>
      <c r="N12" s="69">
        <v>10</v>
      </c>
      <c r="O12" s="69">
        <f t="shared" si="3"/>
        <v>11</v>
      </c>
      <c r="P12" s="69">
        <f t="shared" si="4"/>
        <v>8</v>
      </c>
      <c r="Q12" s="69"/>
      <c r="R12" s="68"/>
      <c r="S12" s="69">
        <f t="shared" si="2"/>
        <v>9.6666666666666661</v>
      </c>
      <c r="T12" s="70"/>
      <c r="U12" s="17" t="s">
        <v>41</v>
      </c>
      <c r="V12" s="15">
        <v>0</v>
      </c>
      <c r="W12" s="15">
        <v>0</v>
      </c>
      <c r="X12" s="15">
        <v>0</v>
      </c>
      <c r="Y12" s="15">
        <v>0</v>
      </c>
      <c r="Z12" s="15">
        <v>0</v>
      </c>
      <c r="AA12" s="15">
        <v>0</v>
      </c>
      <c r="AB12" s="15">
        <v>0</v>
      </c>
      <c r="AC12" s="15">
        <v>0</v>
      </c>
      <c r="AD12" s="15">
        <v>0</v>
      </c>
      <c r="AE12" s="15">
        <v>0</v>
      </c>
      <c r="AF12" s="15">
        <v>0</v>
      </c>
      <c r="AG12" s="15">
        <v>0</v>
      </c>
      <c r="AH12" s="15">
        <v>0</v>
      </c>
      <c r="AI12" s="15">
        <v>0</v>
      </c>
      <c r="AJ12" s="15">
        <v>0</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v>
      </c>
      <c r="BE12" s="15">
        <v>0</v>
      </c>
      <c r="BF12" s="15">
        <v>0</v>
      </c>
      <c r="BG12" s="17" t="s">
        <v>41</v>
      </c>
      <c r="BH12" s="15">
        <v>0</v>
      </c>
      <c r="BI12" s="15">
        <v>0</v>
      </c>
      <c r="BJ12" s="15">
        <v>0</v>
      </c>
      <c r="BK12" s="15">
        <v>0</v>
      </c>
      <c r="BL12" s="15">
        <v>0</v>
      </c>
      <c r="BM12" s="15">
        <v>0</v>
      </c>
      <c r="BN12" s="15">
        <v>0</v>
      </c>
      <c r="BO12" s="15">
        <v>2</v>
      </c>
      <c r="BP12" s="15">
        <v>2</v>
      </c>
      <c r="BQ12" s="15">
        <v>6</v>
      </c>
      <c r="BR12" s="23">
        <v>7</v>
      </c>
      <c r="BS12" s="23">
        <v>12</v>
      </c>
      <c r="BT12" s="23">
        <v>16</v>
      </c>
      <c r="BU12" s="23">
        <v>22</v>
      </c>
      <c r="BV12" s="23">
        <v>41</v>
      </c>
      <c r="BW12" s="15">
        <v>47</v>
      </c>
      <c r="BX12" s="15">
        <v>47</v>
      </c>
      <c r="BY12" s="15">
        <v>79</v>
      </c>
      <c r="BZ12" s="15">
        <v>112</v>
      </c>
      <c r="CA12" s="15">
        <v>155</v>
      </c>
      <c r="CB12" s="15">
        <v>206</v>
      </c>
      <c r="CC12" s="25">
        <v>311</v>
      </c>
      <c r="CD12" s="15">
        <v>399</v>
      </c>
      <c r="CE12" s="15">
        <v>509</v>
      </c>
      <c r="CF12" s="15">
        <v>698</v>
      </c>
      <c r="CG12" s="15">
        <v>946</v>
      </c>
      <c r="CH12" s="15">
        <v>1260</v>
      </c>
      <c r="CI12" s="15">
        <v>1795</v>
      </c>
      <c r="CJ12" s="15">
        <v>2345</v>
      </c>
      <c r="CK12" s="26">
        <v>2845</v>
      </c>
      <c r="CL12" s="15">
        <v>3432</v>
      </c>
      <c r="CM12" s="15">
        <v>4155</v>
      </c>
      <c r="CN12" s="15">
        <v>4963</v>
      </c>
      <c r="CO12" s="15">
        <v>6009</v>
      </c>
      <c r="CP12" s="38"/>
      <c r="CQ12" s="38"/>
      <c r="CR12" s="38"/>
      <c r="CS12" s="38"/>
      <c r="CT12" s="38"/>
      <c r="CU12" s="58"/>
      <c r="CV12" s="38"/>
      <c r="CW12" s="38"/>
      <c r="CX12" s="38"/>
      <c r="CY12" s="38"/>
      <c r="CZ12" s="38"/>
      <c r="DA12" s="79"/>
      <c r="DB12" s="102"/>
      <c r="DC12" s="87"/>
      <c r="DD12" s="96"/>
      <c r="DE12" s="85"/>
      <c r="DF12" s="103"/>
      <c r="DG12" s="83"/>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159" t="s">
        <v>41</v>
      </c>
      <c r="EJ12" s="186">
        <f>1-(SLOPE('III - US Trajectory'!$BF$3:$CC$3,'III - US Trajectory'!BF12:CC12))</f>
        <v>0.99658032185056467</v>
      </c>
    </row>
    <row r="13" spans="1:140" ht="15" x14ac:dyDescent="0.2">
      <c r="A13" s="7">
        <v>43969</v>
      </c>
      <c r="D13" s="17" t="s">
        <v>51</v>
      </c>
      <c r="E13" s="67">
        <v>13</v>
      </c>
      <c r="F13" s="65">
        <v>2.2800000000000001E-2</v>
      </c>
      <c r="G13" s="66">
        <f t="shared" si="0"/>
        <v>7506398.4000000004</v>
      </c>
      <c r="H13" s="65">
        <f t="shared" si="1"/>
        <v>2.631665391816872E-2</v>
      </c>
      <c r="I13" s="68">
        <v>43890</v>
      </c>
      <c r="J13" s="68">
        <v>43901</v>
      </c>
      <c r="K13" s="68">
        <v>43916</v>
      </c>
      <c r="L13" s="68"/>
      <c r="M13" s="68"/>
      <c r="N13" s="69">
        <v>1</v>
      </c>
      <c r="O13" s="69">
        <f t="shared" si="3"/>
        <v>11</v>
      </c>
      <c r="P13" s="69">
        <f t="shared" si="4"/>
        <v>15</v>
      </c>
      <c r="Q13" s="69"/>
      <c r="R13" s="68"/>
      <c r="S13" s="69">
        <f t="shared" si="2"/>
        <v>9</v>
      </c>
      <c r="T13" s="70"/>
      <c r="U13" s="17" t="s">
        <v>51</v>
      </c>
      <c r="V13" s="15">
        <v>1</v>
      </c>
      <c r="W13" s="15">
        <v>1</v>
      </c>
      <c r="X13" s="15">
        <v>1</v>
      </c>
      <c r="Y13" s="15">
        <v>1</v>
      </c>
      <c r="Z13" s="15">
        <v>1</v>
      </c>
      <c r="AA13" s="15">
        <v>1</v>
      </c>
      <c r="AB13" s="15">
        <v>1</v>
      </c>
      <c r="AC13" s="15">
        <v>1</v>
      </c>
      <c r="AD13" s="15">
        <v>1</v>
      </c>
      <c r="AE13" s="15">
        <v>1</v>
      </c>
      <c r="AF13" s="15">
        <v>1</v>
      </c>
      <c r="AG13" s="15">
        <v>1</v>
      </c>
      <c r="AH13" s="15">
        <v>1</v>
      </c>
      <c r="AI13" s="15">
        <v>1</v>
      </c>
      <c r="AJ13" s="15">
        <v>1</v>
      </c>
      <c r="AK13" s="15">
        <v>1</v>
      </c>
      <c r="AL13" s="15">
        <v>1</v>
      </c>
      <c r="AM13" s="15">
        <v>1</v>
      </c>
      <c r="AN13" s="15">
        <v>1</v>
      </c>
      <c r="AO13" s="15">
        <v>1</v>
      </c>
      <c r="AP13" s="15">
        <v>1</v>
      </c>
      <c r="AQ13" s="15">
        <v>1</v>
      </c>
      <c r="AR13" s="15">
        <v>1</v>
      </c>
      <c r="AS13" s="15">
        <v>1</v>
      </c>
      <c r="AT13" s="15">
        <v>1</v>
      </c>
      <c r="AU13" s="15">
        <v>1</v>
      </c>
      <c r="AV13" s="15">
        <v>1</v>
      </c>
      <c r="AW13" s="15">
        <v>1</v>
      </c>
      <c r="AX13" s="15">
        <v>1</v>
      </c>
      <c r="AY13" s="15">
        <v>1</v>
      </c>
      <c r="AZ13" s="15">
        <v>1</v>
      </c>
      <c r="BA13" s="15">
        <v>1</v>
      </c>
      <c r="BB13" s="15">
        <v>1</v>
      </c>
      <c r="BC13" s="15">
        <v>1</v>
      </c>
      <c r="BD13" s="15">
        <v>1</v>
      </c>
      <c r="BE13" s="15">
        <v>1</v>
      </c>
      <c r="BF13" s="15">
        <v>1</v>
      </c>
      <c r="BG13" s="17" t="s">
        <v>51</v>
      </c>
      <c r="BH13" s="15">
        <v>1</v>
      </c>
      <c r="BI13" s="23">
        <v>7</v>
      </c>
      <c r="BJ13" s="23">
        <v>11</v>
      </c>
      <c r="BK13" s="23">
        <v>18</v>
      </c>
      <c r="BL13" s="23">
        <v>27</v>
      </c>
      <c r="BM13" s="15">
        <v>39</v>
      </c>
      <c r="BN13" s="15">
        <v>70</v>
      </c>
      <c r="BO13" s="15">
        <v>78</v>
      </c>
      <c r="BP13" s="15">
        <v>102</v>
      </c>
      <c r="BQ13" s="15">
        <v>122</v>
      </c>
      <c r="BR13" s="15">
        <v>122</v>
      </c>
      <c r="BS13" s="15">
        <v>167</v>
      </c>
      <c r="BT13" s="25">
        <v>282</v>
      </c>
      <c r="BU13" s="15">
        <v>442</v>
      </c>
      <c r="BV13" s="15">
        <v>568</v>
      </c>
      <c r="BW13" s="15">
        <v>642</v>
      </c>
      <c r="BX13" s="15">
        <v>603</v>
      </c>
      <c r="BY13" s="15">
        <v>779</v>
      </c>
      <c r="BZ13" s="15">
        <v>955</v>
      </c>
      <c r="CA13" s="15">
        <v>1022</v>
      </c>
      <c r="CB13" s="15">
        <v>1374</v>
      </c>
      <c r="CC13" s="15">
        <v>1524</v>
      </c>
      <c r="CD13" s="15">
        <v>1793</v>
      </c>
      <c r="CE13" s="15">
        <v>1997</v>
      </c>
      <c r="CF13" s="15">
        <v>2221</v>
      </c>
      <c r="CG13" s="15">
        <v>2328</v>
      </c>
      <c r="CH13" s="15">
        <v>2591</v>
      </c>
      <c r="CI13" s="26">
        <v>3207</v>
      </c>
      <c r="CJ13" s="15">
        <v>3477</v>
      </c>
      <c r="CK13" s="15">
        <v>4030</v>
      </c>
      <c r="CL13" s="15">
        <v>4465</v>
      </c>
      <c r="CM13" s="15">
        <v>4923</v>
      </c>
      <c r="CN13" s="15">
        <v>5432</v>
      </c>
      <c r="CO13" s="15">
        <v>5608</v>
      </c>
      <c r="CP13" s="38"/>
      <c r="CQ13" s="38"/>
      <c r="CR13" s="38"/>
      <c r="CS13" s="38"/>
      <c r="CT13" s="38"/>
      <c r="CU13" s="38"/>
      <c r="CV13" s="38"/>
      <c r="CW13" s="38"/>
      <c r="CX13" s="38"/>
      <c r="CY13" s="58"/>
      <c r="CZ13" s="38"/>
      <c r="DA13" s="79"/>
      <c r="DB13" s="102"/>
      <c r="DC13" s="87"/>
      <c r="DD13" s="96"/>
      <c r="DE13" s="85"/>
      <c r="DF13" s="103"/>
      <c r="DG13" s="83"/>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159" t="s">
        <v>51</v>
      </c>
      <c r="EJ13" s="186">
        <f>1-(SLOPE('III - US Trajectory'!$BF$3:$CC$3,'III - US Trajectory'!BF13:CC13))</f>
        <v>0.9960931420865482</v>
      </c>
    </row>
    <row r="14" spans="1:140" ht="15" x14ac:dyDescent="0.2">
      <c r="A14" s="6">
        <v>43945</v>
      </c>
      <c r="D14" s="17" t="s">
        <v>10</v>
      </c>
      <c r="E14" s="67">
        <v>8</v>
      </c>
      <c r="F14" s="65">
        <v>3.1800000000000002E-2</v>
      </c>
      <c r="G14" s="66">
        <f t="shared" si="0"/>
        <v>10469450.4</v>
      </c>
      <c r="H14" s="65">
        <f t="shared" si="1"/>
        <v>2.176473624687349E-2</v>
      </c>
      <c r="I14" s="68">
        <v>43899</v>
      </c>
      <c r="J14" s="68">
        <v>43909</v>
      </c>
      <c r="K14" s="68">
        <v>43920</v>
      </c>
      <c r="L14" s="68"/>
      <c r="M14" s="68"/>
      <c r="N14" s="69">
        <v>10</v>
      </c>
      <c r="O14" s="69">
        <f t="shared" si="3"/>
        <v>10</v>
      </c>
      <c r="P14" s="69">
        <f t="shared" si="4"/>
        <v>11</v>
      </c>
      <c r="Q14" s="69"/>
      <c r="R14" s="68"/>
      <c r="S14" s="69">
        <f t="shared" si="2"/>
        <v>10.333333333333334</v>
      </c>
      <c r="T14" s="70"/>
      <c r="U14" s="17" t="s">
        <v>10</v>
      </c>
      <c r="V14" s="15">
        <v>0</v>
      </c>
      <c r="W14" s="15">
        <v>0</v>
      </c>
      <c r="X14" s="15">
        <v>0</v>
      </c>
      <c r="Y14" s="15">
        <v>0</v>
      </c>
      <c r="Z14" s="15">
        <v>0</v>
      </c>
      <c r="AA14" s="15">
        <v>0</v>
      </c>
      <c r="AB14" s="15">
        <v>0</v>
      </c>
      <c r="AC14" s="15">
        <v>0</v>
      </c>
      <c r="AD14" s="15">
        <v>0</v>
      </c>
      <c r="AE14" s="15">
        <v>0</v>
      </c>
      <c r="AF14" s="15">
        <v>0</v>
      </c>
      <c r="AG14" s="15">
        <v>0</v>
      </c>
      <c r="AH14" s="15">
        <v>0</v>
      </c>
      <c r="AI14" s="15">
        <v>0</v>
      </c>
      <c r="AJ14" s="15">
        <v>0</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v>
      </c>
      <c r="BE14" s="15">
        <v>0</v>
      </c>
      <c r="BF14" s="15">
        <v>0</v>
      </c>
      <c r="BG14" s="17" t="s">
        <v>10</v>
      </c>
      <c r="BH14" s="15">
        <v>0</v>
      </c>
      <c r="BI14" s="15">
        <v>0</v>
      </c>
      <c r="BJ14" s="15">
        <v>0</v>
      </c>
      <c r="BK14" s="15">
        <v>0</v>
      </c>
      <c r="BL14" s="15">
        <v>2</v>
      </c>
      <c r="BM14" s="15">
        <v>2</v>
      </c>
      <c r="BN14" s="15">
        <v>2</v>
      </c>
      <c r="BO14" s="15">
        <v>3</v>
      </c>
      <c r="BP14" s="15">
        <v>5</v>
      </c>
      <c r="BQ14" s="15">
        <v>5</v>
      </c>
      <c r="BR14" s="23">
        <v>10</v>
      </c>
      <c r="BS14" s="23">
        <v>17</v>
      </c>
      <c r="BT14" s="23">
        <v>23</v>
      </c>
      <c r="BU14" s="23">
        <v>31</v>
      </c>
      <c r="BV14" s="15">
        <v>42</v>
      </c>
      <c r="BW14" s="15">
        <v>73</v>
      </c>
      <c r="BX14" s="15">
        <v>99</v>
      </c>
      <c r="BY14" s="15">
        <v>121</v>
      </c>
      <c r="BZ14" s="15">
        <v>146</v>
      </c>
      <c r="CA14" s="15">
        <v>197</v>
      </c>
      <c r="CB14" s="25">
        <v>287</v>
      </c>
      <c r="CC14" s="15">
        <v>485</v>
      </c>
      <c r="CD14" s="15">
        <v>555</v>
      </c>
      <c r="CE14" s="15">
        <v>621</v>
      </c>
      <c r="CF14" s="15">
        <v>772</v>
      </c>
      <c r="CG14" s="15">
        <v>1026</v>
      </c>
      <c r="CH14" s="15">
        <v>1247</v>
      </c>
      <c r="CI14" s="15">
        <v>1525</v>
      </c>
      <c r="CJ14" s="15">
        <v>2000</v>
      </c>
      <c r="CK14" s="15">
        <v>2366</v>
      </c>
      <c r="CL14" s="15">
        <v>2651</v>
      </c>
      <c r="CM14" s="26">
        <v>2808</v>
      </c>
      <c r="CN14" s="15">
        <v>3929</v>
      </c>
      <c r="CO14" s="15">
        <v>4638</v>
      </c>
      <c r="CP14" s="38"/>
      <c r="CQ14" s="38"/>
      <c r="CR14" s="38"/>
      <c r="CS14" s="38"/>
      <c r="CT14" s="38"/>
      <c r="CU14" s="38"/>
      <c r="CV14" s="38"/>
      <c r="CW14" s="38"/>
      <c r="CX14" s="38"/>
      <c r="CY14" s="38"/>
      <c r="CZ14" s="38"/>
      <c r="DA14" s="80"/>
      <c r="DB14" s="102"/>
      <c r="DC14" s="87"/>
      <c r="DD14" s="96"/>
      <c r="DE14" s="85"/>
      <c r="DF14" s="103"/>
      <c r="DG14" s="83"/>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159" t="s">
        <v>10</v>
      </c>
      <c r="EJ14" s="186">
        <f>1-(SLOPE('III - US Trajectory'!$BF$3:$CC$3,'III - US Trajectory'!BF14:CC14))</f>
        <v>0.99530141612689571</v>
      </c>
    </row>
    <row r="15" spans="1:140" ht="15" x14ac:dyDescent="0.2">
      <c r="A15" s="8">
        <v>43942</v>
      </c>
      <c r="D15" s="17" t="s">
        <v>47</v>
      </c>
      <c r="E15" s="67">
        <v>2</v>
      </c>
      <c r="F15" s="65">
        <v>8.6800000000000002E-2</v>
      </c>
      <c r="G15" s="66">
        <f t="shared" si="0"/>
        <v>28576990.400000002</v>
      </c>
      <c r="H15" s="65">
        <f t="shared" si="1"/>
        <v>2.0436702534526532E-2</v>
      </c>
      <c r="I15" s="68">
        <v>43899</v>
      </c>
      <c r="J15" s="68">
        <v>43909</v>
      </c>
      <c r="K15" s="68">
        <v>43920</v>
      </c>
      <c r="L15" s="68"/>
      <c r="M15" s="68"/>
      <c r="N15" s="69">
        <v>10</v>
      </c>
      <c r="O15" s="69">
        <f t="shared" si="3"/>
        <v>10</v>
      </c>
      <c r="P15" s="69">
        <f t="shared" si="4"/>
        <v>11</v>
      </c>
      <c r="Q15" s="69"/>
      <c r="R15" s="68"/>
      <c r="S15" s="69">
        <f t="shared" si="2"/>
        <v>10.333333333333334</v>
      </c>
      <c r="T15" s="70"/>
      <c r="U15" s="17" t="s">
        <v>47</v>
      </c>
      <c r="V15" s="15">
        <v>0</v>
      </c>
      <c r="W15" s="15">
        <v>0</v>
      </c>
      <c r="X15" s="15">
        <v>0</v>
      </c>
      <c r="Y15" s="15">
        <v>0</v>
      </c>
      <c r="Z15" s="15">
        <v>0</v>
      </c>
      <c r="AA15" s="15">
        <v>0</v>
      </c>
      <c r="AB15" s="15">
        <v>0</v>
      </c>
      <c r="AC15" s="15">
        <v>0</v>
      </c>
      <c r="AD15" s="15">
        <v>0</v>
      </c>
      <c r="AE15" s="15">
        <v>0</v>
      </c>
      <c r="AF15" s="15">
        <v>0</v>
      </c>
      <c r="AG15" s="15">
        <v>0</v>
      </c>
      <c r="AH15" s="15">
        <v>0</v>
      </c>
      <c r="AI15" s="15">
        <v>0</v>
      </c>
      <c r="AJ15" s="15">
        <v>0</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v>
      </c>
      <c r="BE15" s="15">
        <v>0</v>
      </c>
      <c r="BF15" s="15">
        <v>0</v>
      </c>
      <c r="BG15" s="17" t="s">
        <v>47</v>
      </c>
      <c r="BH15" s="15">
        <v>0</v>
      </c>
      <c r="BI15" s="15">
        <v>0</v>
      </c>
      <c r="BJ15" s="15">
        <v>0</v>
      </c>
      <c r="BK15" s="15">
        <v>0</v>
      </c>
      <c r="BL15" s="15">
        <v>0</v>
      </c>
      <c r="BM15" s="15">
        <v>0</v>
      </c>
      <c r="BN15" s="15">
        <v>3</v>
      </c>
      <c r="BO15" s="15">
        <v>4</v>
      </c>
      <c r="BP15" s="15">
        <v>8</v>
      </c>
      <c r="BQ15" s="24">
        <v>11</v>
      </c>
      <c r="BR15" s="23">
        <v>13</v>
      </c>
      <c r="BS15" s="23">
        <v>16</v>
      </c>
      <c r="BT15" s="23">
        <v>21</v>
      </c>
      <c r="BU15" s="23">
        <v>27</v>
      </c>
      <c r="BV15" s="23">
        <v>44</v>
      </c>
      <c r="BW15" s="15">
        <v>60</v>
      </c>
      <c r="BX15" s="15">
        <v>63</v>
      </c>
      <c r="BY15" s="15">
        <v>85</v>
      </c>
      <c r="BZ15" s="15">
        <v>110</v>
      </c>
      <c r="CA15" s="15">
        <v>196</v>
      </c>
      <c r="CB15" s="25">
        <v>306</v>
      </c>
      <c r="CC15" s="15">
        <v>374</v>
      </c>
      <c r="CD15" s="15">
        <v>582</v>
      </c>
      <c r="CE15" s="15">
        <v>643</v>
      </c>
      <c r="CF15" s="15">
        <v>758</v>
      </c>
      <c r="CG15" s="15">
        <v>955</v>
      </c>
      <c r="CH15" s="15">
        <v>1229</v>
      </c>
      <c r="CI15" s="15">
        <v>1563</v>
      </c>
      <c r="CJ15" s="15">
        <v>1937</v>
      </c>
      <c r="CK15" s="15">
        <v>2455</v>
      </c>
      <c r="CL15" s="15">
        <v>2792</v>
      </c>
      <c r="CM15" s="26">
        <v>3147</v>
      </c>
      <c r="CN15" s="15">
        <v>3809</v>
      </c>
      <c r="CO15" s="15">
        <v>4355</v>
      </c>
      <c r="CP15" s="38"/>
      <c r="CQ15" s="40"/>
      <c r="CR15" s="38"/>
      <c r="CS15" s="38"/>
      <c r="CT15" s="38"/>
      <c r="CU15" s="38"/>
      <c r="CV15" s="38"/>
      <c r="CW15" s="38"/>
      <c r="CX15" s="38"/>
      <c r="CY15" s="38"/>
      <c r="CZ15" s="58"/>
      <c r="DA15" s="79"/>
      <c r="DB15" s="102"/>
      <c r="DC15" s="87"/>
      <c r="DD15" s="96"/>
      <c r="DE15" s="85"/>
      <c r="DF15" s="103"/>
      <c r="DG15" s="83"/>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159" t="s">
        <v>47</v>
      </c>
      <c r="EJ15" s="186">
        <f>1-(SLOPE('III - US Trajectory'!$BF$3:$CC$3,'III - US Trajectory'!BF15:CC15))</f>
        <v>0.99524159101562693</v>
      </c>
    </row>
    <row r="16" spans="1:140" ht="15" x14ac:dyDescent="0.2">
      <c r="A16" s="6">
        <v>43943</v>
      </c>
      <c r="D16" s="17" t="s">
        <v>7</v>
      </c>
      <c r="E16" s="67">
        <v>29</v>
      </c>
      <c r="F16" s="65">
        <v>1.0800000000000001E-2</v>
      </c>
      <c r="G16" s="66">
        <f t="shared" si="0"/>
        <v>3555662.4000000004</v>
      </c>
      <c r="H16" s="65">
        <f t="shared" si="1"/>
        <v>1.6691929027625917E-2</v>
      </c>
      <c r="I16" s="68">
        <v>43903</v>
      </c>
      <c r="J16" s="68">
        <v>43912</v>
      </c>
      <c r="K16" s="68">
        <v>43921</v>
      </c>
      <c r="L16" s="68"/>
      <c r="M16" s="68"/>
      <c r="N16" s="69">
        <v>14</v>
      </c>
      <c r="O16" s="69">
        <f t="shared" si="3"/>
        <v>9</v>
      </c>
      <c r="P16" s="69"/>
      <c r="Q16" s="68"/>
      <c r="R16" s="68"/>
      <c r="S16" s="69">
        <f t="shared" si="2"/>
        <v>11.5</v>
      </c>
      <c r="T16" s="70"/>
      <c r="U16" s="17" t="s">
        <v>7</v>
      </c>
      <c r="V16" s="15">
        <v>0</v>
      </c>
      <c r="W16" s="15">
        <v>0</v>
      </c>
      <c r="X16" s="15">
        <v>0</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v>
      </c>
      <c r="BE16" s="15">
        <v>0</v>
      </c>
      <c r="BF16" s="15">
        <v>0</v>
      </c>
      <c r="BG16" s="17" t="s">
        <v>7</v>
      </c>
      <c r="BH16" s="15">
        <v>0</v>
      </c>
      <c r="BI16" s="15">
        <v>0</v>
      </c>
      <c r="BJ16" s="15">
        <v>0</v>
      </c>
      <c r="BK16" s="15">
        <v>0</v>
      </c>
      <c r="BL16" s="15">
        <v>0</v>
      </c>
      <c r="BM16" s="15">
        <v>0</v>
      </c>
      <c r="BN16" s="15">
        <v>0</v>
      </c>
      <c r="BO16" s="15">
        <v>0</v>
      </c>
      <c r="BP16" s="15">
        <v>0</v>
      </c>
      <c r="BQ16" s="15">
        <v>0</v>
      </c>
      <c r="BR16" s="15">
        <v>0</v>
      </c>
      <c r="BS16" s="15">
        <v>1</v>
      </c>
      <c r="BT16" s="15">
        <v>3</v>
      </c>
      <c r="BU16" s="15">
        <v>5</v>
      </c>
      <c r="BV16" s="23">
        <v>11</v>
      </c>
      <c r="BW16" s="23">
        <v>23</v>
      </c>
      <c r="BX16" s="23">
        <v>24</v>
      </c>
      <c r="BY16" s="23">
        <v>41</v>
      </c>
      <c r="BZ16" s="15">
        <v>68</v>
      </c>
      <c r="CA16" s="15">
        <v>96</v>
      </c>
      <c r="CB16" s="24">
        <v>159</v>
      </c>
      <c r="CC16" s="15">
        <v>194</v>
      </c>
      <c r="CD16" s="15">
        <v>194</v>
      </c>
      <c r="CE16" s="25">
        <v>327</v>
      </c>
      <c r="CF16" s="15">
        <v>415</v>
      </c>
      <c r="CG16" s="15">
        <v>618</v>
      </c>
      <c r="CH16" s="15">
        <v>875</v>
      </c>
      <c r="CI16" s="15">
        <v>1012</v>
      </c>
      <c r="CJ16" s="15">
        <v>1291</v>
      </c>
      <c r="CK16" s="15">
        <v>1524</v>
      </c>
      <c r="CL16" s="15">
        <v>1993</v>
      </c>
      <c r="CM16" s="15">
        <v>2571</v>
      </c>
      <c r="CN16" s="26">
        <v>3128</v>
      </c>
      <c r="CO16" s="15">
        <v>3557</v>
      </c>
      <c r="CP16" s="38"/>
      <c r="CQ16" s="38"/>
      <c r="CR16" s="38"/>
      <c r="CS16" s="38"/>
      <c r="CT16" s="38"/>
      <c r="CU16" s="38"/>
      <c r="CV16" s="38"/>
      <c r="CW16" s="38"/>
      <c r="CX16" s="38"/>
      <c r="CY16" s="38"/>
      <c r="CZ16" s="38"/>
      <c r="DA16" s="79"/>
      <c r="DB16" s="102"/>
      <c r="DC16" s="87"/>
      <c r="DD16" s="96"/>
      <c r="DE16" s="85"/>
      <c r="DF16" s="103"/>
      <c r="DG16" s="83"/>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159" t="s">
        <v>7</v>
      </c>
      <c r="EJ16" s="186">
        <f>1-(SLOPE('III - US Trajectory'!$BF$3:$CC$3,'III - US Trajectory'!BF16:CC16))</f>
        <v>0.99432838472389984</v>
      </c>
    </row>
    <row r="17" spans="1:140" ht="15" x14ac:dyDescent="0.2">
      <c r="A17" s="6">
        <v>43937</v>
      </c>
      <c r="D17" s="17" t="s">
        <v>6</v>
      </c>
      <c r="E17" s="67">
        <v>21</v>
      </c>
      <c r="F17" s="65">
        <v>1.72E-2</v>
      </c>
      <c r="G17" s="66">
        <f t="shared" si="0"/>
        <v>5662721.5999999996</v>
      </c>
      <c r="H17" s="65">
        <f t="shared" si="1"/>
        <v>1.3993627315260186E-2</v>
      </c>
      <c r="I17" s="68">
        <v>43899</v>
      </c>
      <c r="J17" s="68">
        <v>43909</v>
      </c>
      <c r="K17" s="68">
        <v>43922</v>
      </c>
      <c r="L17" s="68"/>
      <c r="M17" s="68"/>
      <c r="N17" s="69">
        <v>10</v>
      </c>
      <c r="O17" s="69">
        <f t="shared" si="3"/>
        <v>10</v>
      </c>
      <c r="P17" s="69">
        <f>K17-J17</f>
        <v>13</v>
      </c>
      <c r="Q17" s="69"/>
      <c r="R17" s="68"/>
      <c r="S17" s="69">
        <f t="shared" si="2"/>
        <v>11</v>
      </c>
      <c r="T17" s="70"/>
      <c r="U17" s="17" t="s">
        <v>6</v>
      </c>
      <c r="V17" s="15">
        <v>0</v>
      </c>
      <c r="W17" s="15">
        <v>0</v>
      </c>
      <c r="X17" s="15">
        <v>0</v>
      </c>
      <c r="Y17" s="15">
        <v>0</v>
      </c>
      <c r="Z17" s="15">
        <v>0</v>
      </c>
      <c r="AA17" s="15">
        <v>0</v>
      </c>
      <c r="AB17" s="15">
        <v>0</v>
      </c>
      <c r="AC17" s="15">
        <v>0</v>
      </c>
      <c r="AD17" s="15">
        <v>0</v>
      </c>
      <c r="AE17" s="15">
        <v>0</v>
      </c>
      <c r="AF17" s="15">
        <v>0</v>
      </c>
      <c r="AG17" s="15">
        <v>0</v>
      </c>
      <c r="AH17" s="15">
        <v>0</v>
      </c>
      <c r="AI17" s="15">
        <v>0</v>
      </c>
      <c r="AJ17" s="15">
        <v>0</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0</v>
      </c>
      <c r="BE17" s="15">
        <v>0</v>
      </c>
      <c r="BF17" s="15">
        <v>0</v>
      </c>
      <c r="BG17" s="17" t="s">
        <v>6</v>
      </c>
      <c r="BH17" s="15">
        <v>0</v>
      </c>
      <c r="BI17" s="15">
        <v>0</v>
      </c>
      <c r="BJ17" s="15">
        <v>0</v>
      </c>
      <c r="BK17" s="15">
        <v>0</v>
      </c>
      <c r="BL17" s="15">
        <v>0</v>
      </c>
      <c r="BM17" s="15">
        <v>0</v>
      </c>
      <c r="BN17" s="15">
        <v>0</v>
      </c>
      <c r="BO17" s="15">
        <v>3</v>
      </c>
      <c r="BP17" s="15">
        <v>7</v>
      </c>
      <c r="BQ17" s="15">
        <v>7</v>
      </c>
      <c r="BR17" s="23">
        <v>7</v>
      </c>
      <c r="BS17" s="23">
        <v>14</v>
      </c>
      <c r="BT17" s="23">
        <v>30</v>
      </c>
      <c r="BU17" s="23">
        <v>45</v>
      </c>
      <c r="BV17" s="15">
        <v>76</v>
      </c>
      <c r="BW17" s="15">
        <v>101</v>
      </c>
      <c r="BX17" s="15">
        <v>99</v>
      </c>
      <c r="BY17" s="15">
        <v>132</v>
      </c>
      <c r="BZ17" s="15">
        <v>167</v>
      </c>
      <c r="CA17" s="15">
        <v>218</v>
      </c>
      <c r="CB17" s="25">
        <v>277</v>
      </c>
      <c r="CC17" s="15">
        <v>363</v>
      </c>
      <c r="CD17" s="15">
        <v>475</v>
      </c>
      <c r="CE17" s="15">
        <v>591</v>
      </c>
      <c r="CF17" s="15">
        <v>704</v>
      </c>
      <c r="CG17" s="15">
        <v>723</v>
      </c>
      <c r="CH17" s="15">
        <v>1021</v>
      </c>
      <c r="CI17" s="15">
        <v>1430</v>
      </c>
      <c r="CJ17" s="15">
        <v>1433</v>
      </c>
      <c r="CK17" s="15">
        <v>1740</v>
      </c>
      <c r="CL17" s="15">
        <v>2307</v>
      </c>
      <c r="CM17" s="15">
        <v>2311</v>
      </c>
      <c r="CN17" s="15">
        <v>2966</v>
      </c>
      <c r="CO17" s="26">
        <v>2982</v>
      </c>
      <c r="CP17" s="40"/>
      <c r="CQ17" s="40"/>
      <c r="CR17" s="40"/>
      <c r="CS17" s="40"/>
      <c r="CT17" s="40"/>
      <c r="CU17" s="40"/>
      <c r="CV17" s="38"/>
      <c r="CW17" s="38"/>
      <c r="CX17" s="38"/>
      <c r="CY17" s="38"/>
      <c r="CZ17" s="38"/>
      <c r="DA17" s="79"/>
      <c r="DB17" s="102"/>
      <c r="DC17" s="87"/>
      <c r="DD17" s="96"/>
      <c r="DE17" s="90"/>
      <c r="DF17" s="103"/>
      <c r="DG17" s="83"/>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159" t="s">
        <v>6</v>
      </c>
      <c r="EJ17" s="186">
        <f>1-(SLOPE('III - US Trajectory'!$BF$3:$CC$3,'III - US Trajectory'!BF17:CC17))</f>
        <v>0.99335970472473045</v>
      </c>
    </row>
    <row r="18" spans="1:140" ht="15" x14ac:dyDescent="0.2">
      <c r="A18" s="8">
        <v>43934</v>
      </c>
      <c r="D18" s="17" t="s">
        <v>46</v>
      </c>
      <c r="E18" s="67">
        <v>16</v>
      </c>
      <c r="F18" s="65">
        <v>2.0500000000000001E-2</v>
      </c>
      <c r="G18" s="66">
        <f t="shared" si="0"/>
        <v>6749174</v>
      </c>
      <c r="H18" s="65">
        <f t="shared" si="1"/>
        <v>1.3763685082380324E-2</v>
      </c>
      <c r="I18" s="68">
        <v>43900</v>
      </c>
      <c r="J18" s="68">
        <v>43910</v>
      </c>
      <c r="K18" s="68">
        <v>43922</v>
      </c>
      <c r="L18" s="68"/>
      <c r="M18" s="68"/>
      <c r="N18" s="69">
        <v>11</v>
      </c>
      <c r="O18" s="69">
        <f t="shared" si="3"/>
        <v>10</v>
      </c>
      <c r="P18" s="69">
        <f>K18-J18</f>
        <v>12</v>
      </c>
      <c r="Q18" s="69"/>
      <c r="R18" s="68"/>
      <c r="S18" s="69">
        <f t="shared" si="2"/>
        <v>11</v>
      </c>
      <c r="T18" s="70"/>
      <c r="U18" s="17" t="s">
        <v>46</v>
      </c>
      <c r="V18" s="15">
        <v>0</v>
      </c>
      <c r="W18" s="15">
        <v>0</v>
      </c>
      <c r="X18" s="15">
        <v>0</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v>
      </c>
      <c r="BE18" s="15">
        <v>0</v>
      </c>
      <c r="BF18" s="15">
        <v>0</v>
      </c>
      <c r="BG18" s="17" t="s">
        <v>46</v>
      </c>
      <c r="BH18" s="15">
        <v>0</v>
      </c>
      <c r="BI18" s="15">
        <v>0</v>
      </c>
      <c r="BJ18" s="15">
        <v>0</v>
      </c>
      <c r="BK18" s="15">
        <v>0</v>
      </c>
      <c r="BL18" s="15">
        <v>0</v>
      </c>
      <c r="BM18" s="15">
        <v>0</v>
      </c>
      <c r="BN18" s="15">
        <v>1</v>
      </c>
      <c r="BO18" s="15">
        <v>1</v>
      </c>
      <c r="BP18" s="15">
        <v>1</v>
      </c>
      <c r="BQ18" s="15">
        <v>3</v>
      </c>
      <c r="BR18" s="15">
        <v>3</v>
      </c>
      <c r="BS18" s="23">
        <v>3</v>
      </c>
      <c r="BT18" s="23">
        <v>9</v>
      </c>
      <c r="BU18" s="23">
        <v>18</v>
      </c>
      <c r="BV18" s="23">
        <v>26</v>
      </c>
      <c r="BW18" s="15">
        <v>32</v>
      </c>
      <c r="BX18" s="15">
        <v>32</v>
      </c>
      <c r="BY18" s="15">
        <v>52</v>
      </c>
      <c r="BZ18" s="15">
        <v>74</v>
      </c>
      <c r="CA18" s="15">
        <v>100</v>
      </c>
      <c r="CB18" s="15">
        <v>154</v>
      </c>
      <c r="CC18" s="24">
        <v>223</v>
      </c>
      <c r="CD18" s="25">
        <v>304</v>
      </c>
      <c r="CE18" s="15">
        <v>393</v>
      </c>
      <c r="CF18" s="15">
        <v>614</v>
      </c>
      <c r="CG18" s="15">
        <v>772</v>
      </c>
      <c r="CH18" s="15">
        <v>916</v>
      </c>
      <c r="CI18" s="15">
        <v>1097</v>
      </c>
      <c r="CJ18" s="15">
        <v>1318</v>
      </c>
      <c r="CK18" s="15">
        <v>1511</v>
      </c>
      <c r="CL18" s="15">
        <v>1720</v>
      </c>
      <c r="CM18" s="15">
        <v>1917</v>
      </c>
      <c r="CN18" s="15">
        <v>2391</v>
      </c>
      <c r="CO18" s="26">
        <v>2933</v>
      </c>
      <c r="CP18" s="40"/>
      <c r="CQ18" s="40"/>
      <c r="CR18" s="40"/>
      <c r="CS18" s="40"/>
      <c r="CT18" s="40"/>
      <c r="CU18" s="40"/>
      <c r="CV18" s="38"/>
      <c r="CW18" s="38"/>
      <c r="CX18" s="38"/>
      <c r="CY18" s="38"/>
      <c r="CZ18" s="38"/>
      <c r="DA18" s="79"/>
      <c r="DB18" s="102"/>
      <c r="DC18" s="87"/>
      <c r="DD18" s="96"/>
      <c r="DE18" s="90"/>
      <c r="DF18" s="103"/>
      <c r="DG18" s="83"/>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159" t="s">
        <v>46</v>
      </c>
      <c r="EJ18" s="186">
        <f>1-(SLOPE('III - US Trajectory'!$BF$3:$CC$3,'III - US Trajectory'!BF18:CC18))</f>
        <v>0.99258952445720516</v>
      </c>
    </row>
    <row r="19" spans="1:140" ht="15" x14ac:dyDescent="0.2">
      <c r="A19" s="6">
        <v>43927</v>
      </c>
      <c r="D19" s="17" t="s">
        <v>14</v>
      </c>
      <c r="E19" s="67">
        <v>17</v>
      </c>
      <c r="F19" s="65">
        <v>2.0199999999999999E-2</v>
      </c>
      <c r="G19" s="66">
        <f t="shared" si="0"/>
        <v>6650405.5999999996</v>
      </c>
      <c r="H19" s="65">
        <f t="shared" si="1"/>
        <v>1.2032079287836056E-2</v>
      </c>
      <c r="I19" s="68">
        <v>43903</v>
      </c>
      <c r="J19" s="68">
        <v>43913</v>
      </c>
      <c r="K19" s="68">
        <v>43922</v>
      </c>
      <c r="L19" s="68"/>
      <c r="M19" s="68"/>
      <c r="N19" s="69">
        <v>14</v>
      </c>
      <c r="O19" s="69">
        <f t="shared" si="3"/>
        <v>10</v>
      </c>
      <c r="P19" s="69"/>
      <c r="Q19" s="68"/>
      <c r="R19" s="68"/>
      <c r="S19" s="69">
        <f t="shared" si="2"/>
        <v>12</v>
      </c>
      <c r="T19" s="70"/>
      <c r="U19" s="17" t="s">
        <v>14</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7" t="s">
        <v>14</v>
      </c>
      <c r="BH19" s="15">
        <v>0</v>
      </c>
      <c r="BI19" s="15">
        <v>0</v>
      </c>
      <c r="BJ19" s="15">
        <v>0</v>
      </c>
      <c r="BK19" s="15">
        <v>0</v>
      </c>
      <c r="BL19" s="15">
        <v>0</v>
      </c>
      <c r="BM19" s="15">
        <v>0</v>
      </c>
      <c r="BN19" s="15">
        <v>0</v>
      </c>
      <c r="BO19" s="15">
        <v>1</v>
      </c>
      <c r="BP19" s="15">
        <v>1</v>
      </c>
      <c r="BQ19" s="15">
        <v>2</v>
      </c>
      <c r="BR19" s="15">
        <v>3</v>
      </c>
      <c r="BS19" s="15">
        <v>6</v>
      </c>
      <c r="BT19" s="15">
        <v>11</v>
      </c>
      <c r="BU19" s="15">
        <v>13</v>
      </c>
      <c r="BV19" s="23">
        <v>13</v>
      </c>
      <c r="BW19" s="23">
        <v>16</v>
      </c>
      <c r="BX19" s="23">
        <v>20</v>
      </c>
      <c r="BY19" s="23">
        <v>25</v>
      </c>
      <c r="BZ19" s="23">
        <v>30</v>
      </c>
      <c r="CA19" s="15">
        <v>38</v>
      </c>
      <c r="CB19" s="15">
        <v>60</v>
      </c>
      <c r="CC19" s="15">
        <v>86</v>
      </c>
      <c r="CD19" s="15">
        <v>128</v>
      </c>
      <c r="CE19" s="15">
        <v>204</v>
      </c>
      <c r="CF19" s="25">
        <v>270</v>
      </c>
      <c r="CG19" s="15">
        <v>368</v>
      </c>
      <c r="CH19" s="15">
        <v>477</v>
      </c>
      <c r="CI19" s="15">
        <v>645</v>
      </c>
      <c r="CJ19" s="15">
        <v>979</v>
      </c>
      <c r="CK19" s="15">
        <v>1233</v>
      </c>
      <c r="CL19" s="15">
        <v>1513</v>
      </c>
      <c r="CM19" s="15">
        <v>1786</v>
      </c>
      <c r="CN19" s="15">
        <v>2158</v>
      </c>
      <c r="CO19" s="26">
        <v>2564</v>
      </c>
      <c r="CP19" s="40"/>
      <c r="CQ19" s="40"/>
      <c r="CR19" s="40"/>
      <c r="CS19" s="40"/>
      <c r="CT19" s="40"/>
      <c r="CU19" s="40"/>
      <c r="CV19" s="38"/>
      <c r="CW19" s="38"/>
      <c r="CX19" s="38"/>
      <c r="CY19" s="38"/>
      <c r="CZ19" s="38"/>
      <c r="DA19" s="79"/>
      <c r="DB19" s="102"/>
      <c r="DC19" s="87"/>
      <c r="DD19" s="97"/>
      <c r="DE19" s="85"/>
      <c r="DF19" s="103"/>
      <c r="DG19" s="83"/>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159" t="s">
        <v>14</v>
      </c>
      <c r="EJ19" s="186">
        <f>1-(SLOPE('III - US Trajectory'!$BF$3:$CC$3,'III - US Trajectory'!BF19:CC19))</f>
        <v>0.99222764865982183</v>
      </c>
    </row>
    <row r="20" spans="1:140" ht="15" x14ac:dyDescent="0.2">
      <c r="A20" s="12" t="s">
        <v>38</v>
      </c>
      <c r="D20" s="17" t="s">
        <v>37</v>
      </c>
      <c r="E20" s="67">
        <v>7</v>
      </c>
      <c r="F20" s="65">
        <v>3.5299999999999998E-2</v>
      </c>
      <c r="G20" s="66">
        <f t="shared" si="0"/>
        <v>11621748.399999999</v>
      </c>
      <c r="H20" s="65">
        <f t="shared" si="1"/>
        <v>1.1952303411122635E-2</v>
      </c>
      <c r="I20" s="68">
        <v>43902</v>
      </c>
      <c r="J20" s="68">
        <v>43911</v>
      </c>
      <c r="K20" s="68">
        <v>43922</v>
      </c>
      <c r="L20" s="68"/>
      <c r="M20" s="68"/>
      <c r="N20" s="69">
        <v>13</v>
      </c>
      <c r="O20" s="69">
        <f t="shared" si="3"/>
        <v>9</v>
      </c>
      <c r="P20" s="69"/>
      <c r="Q20" s="68"/>
      <c r="R20" s="68"/>
      <c r="S20" s="69">
        <f t="shared" si="2"/>
        <v>11</v>
      </c>
      <c r="T20" s="70"/>
      <c r="U20" s="17" t="s">
        <v>37</v>
      </c>
      <c r="V20" s="15">
        <v>0</v>
      </c>
      <c r="W20" s="15">
        <v>0</v>
      </c>
      <c r="X20" s="15">
        <v>0</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v>
      </c>
      <c r="BE20" s="15">
        <v>0</v>
      </c>
      <c r="BF20" s="15">
        <v>0</v>
      </c>
      <c r="BG20" s="17" t="s">
        <v>37</v>
      </c>
      <c r="BH20" s="15">
        <v>0</v>
      </c>
      <c r="BI20" s="15">
        <v>0</v>
      </c>
      <c r="BJ20" s="15">
        <v>0</v>
      </c>
      <c r="BK20" s="15">
        <v>0</v>
      </c>
      <c r="BL20" s="15">
        <v>0</v>
      </c>
      <c r="BM20" s="15">
        <v>0</v>
      </c>
      <c r="BN20" s="15">
        <v>0</v>
      </c>
      <c r="BO20" s="15">
        <v>0</v>
      </c>
      <c r="BP20" s="15">
        <v>0</v>
      </c>
      <c r="BQ20" s="15">
        <v>0</v>
      </c>
      <c r="BR20" s="15">
        <v>0</v>
      </c>
      <c r="BS20" s="15">
        <v>3</v>
      </c>
      <c r="BT20" s="15">
        <v>4</v>
      </c>
      <c r="BU20" s="23">
        <v>5</v>
      </c>
      <c r="BV20" s="23">
        <v>12</v>
      </c>
      <c r="BW20" s="23">
        <v>26</v>
      </c>
      <c r="BX20" s="23">
        <v>30</v>
      </c>
      <c r="BY20" s="23">
        <v>50</v>
      </c>
      <c r="BZ20" s="15">
        <v>67</v>
      </c>
      <c r="CA20" s="15">
        <v>89</v>
      </c>
      <c r="CB20" s="15">
        <v>119</v>
      </c>
      <c r="CC20" s="15">
        <v>173</v>
      </c>
      <c r="CD20" s="25">
        <v>247</v>
      </c>
      <c r="CE20" s="15">
        <v>356</v>
      </c>
      <c r="CF20" s="15">
        <v>443</v>
      </c>
      <c r="CG20" s="15">
        <v>567</v>
      </c>
      <c r="CH20" s="15">
        <v>704</v>
      </c>
      <c r="CI20" s="15">
        <v>868</v>
      </c>
      <c r="CJ20" s="15">
        <v>1137</v>
      </c>
      <c r="CK20" s="15">
        <v>1406</v>
      </c>
      <c r="CL20" s="15">
        <v>1653</v>
      </c>
      <c r="CM20" s="15">
        <v>1933</v>
      </c>
      <c r="CN20" s="15">
        <v>2199</v>
      </c>
      <c r="CO20" s="26">
        <v>2547</v>
      </c>
      <c r="CP20" s="38"/>
      <c r="CQ20" s="38"/>
      <c r="CR20" s="38"/>
      <c r="CS20" s="38"/>
      <c r="CT20" s="38"/>
      <c r="CU20" s="38"/>
      <c r="CV20" s="38"/>
      <c r="CW20" s="38"/>
      <c r="CX20" s="38"/>
      <c r="CY20" s="38"/>
      <c r="CZ20" s="38"/>
      <c r="DA20" s="79"/>
      <c r="DB20" s="102"/>
      <c r="DC20" s="87"/>
      <c r="DD20" s="97"/>
      <c r="DE20" s="85"/>
      <c r="DF20" s="103"/>
      <c r="DG20" s="83"/>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159" t="s">
        <v>37</v>
      </c>
      <c r="EJ20" s="186">
        <f>1-(SLOPE('III - US Trajectory'!$BF$3:$CC$3,'III - US Trajectory'!BF20:CC20))</f>
        <v>0.99201775199334452</v>
      </c>
    </row>
    <row r="21" spans="1:140" ht="15" x14ac:dyDescent="0.2">
      <c r="A21" s="11" t="s">
        <v>18</v>
      </c>
      <c r="D21" s="17" t="s">
        <v>21</v>
      </c>
      <c r="E21" s="67">
        <v>19</v>
      </c>
      <c r="F21" s="65">
        <v>1.83E-2</v>
      </c>
      <c r="G21" s="66">
        <f t="shared" si="0"/>
        <v>6024872.4000000004</v>
      </c>
      <c r="H21" s="65">
        <f t="shared" si="1"/>
        <v>9.3196994795797222E-3</v>
      </c>
      <c r="I21" s="68">
        <v>43902</v>
      </c>
      <c r="J21" s="68">
        <v>43913</v>
      </c>
      <c r="K21" s="68"/>
      <c r="L21" s="68"/>
      <c r="M21" s="68"/>
      <c r="N21" s="69">
        <v>13</v>
      </c>
      <c r="O21" s="69">
        <f t="shared" si="3"/>
        <v>11</v>
      </c>
      <c r="P21" s="69"/>
      <c r="Q21" s="68"/>
      <c r="R21" s="68"/>
      <c r="S21" s="69">
        <f t="shared" si="2"/>
        <v>12</v>
      </c>
      <c r="T21" s="70"/>
      <c r="U21" s="17" t="s">
        <v>21</v>
      </c>
      <c r="V21" s="15">
        <v>0</v>
      </c>
      <c r="W21" s="15">
        <v>0</v>
      </c>
      <c r="X21" s="15">
        <v>0</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v>
      </c>
      <c r="BE21" s="15">
        <v>0</v>
      </c>
      <c r="BF21" s="15">
        <v>0</v>
      </c>
      <c r="BG21" s="17" t="s">
        <v>21</v>
      </c>
      <c r="BH21" s="15">
        <v>0</v>
      </c>
      <c r="BI21" s="15">
        <v>0</v>
      </c>
      <c r="BJ21" s="15">
        <v>0</v>
      </c>
      <c r="BK21" s="15">
        <v>0</v>
      </c>
      <c r="BL21" s="15">
        <v>0</v>
      </c>
      <c r="BM21" s="15">
        <v>0</v>
      </c>
      <c r="BN21" s="15">
        <v>0</v>
      </c>
      <c r="BO21" s="15">
        <v>3</v>
      </c>
      <c r="BP21" s="15">
        <v>3</v>
      </c>
      <c r="BQ21" s="15">
        <v>5</v>
      </c>
      <c r="BR21" s="15">
        <v>5</v>
      </c>
      <c r="BS21" s="15">
        <v>8</v>
      </c>
      <c r="BT21" s="15">
        <v>9</v>
      </c>
      <c r="BU21" s="23">
        <v>12</v>
      </c>
      <c r="BV21" s="23">
        <v>18</v>
      </c>
      <c r="BW21" s="23">
        <v>27</v>
      </c>
      <c r="BX21" s="23">
        <v>24</v>
      </c>
      <c r="BY21" s="23">
        <v>42</v>
      </c>
      <c r="BZ21" s="15">
        <v>60</v>
      </c>
      <c r="CA21" s="15">
        <v>85</v>
      </c>
      <c r="CB21" s="15">
        <v>107</v>
      </c>
      <c r="CC21" s="15">
        <v>149</v>
      </c>
      <c r="CD21" s="15">
        <v>193</v>
      </c>
      <c r="CE21" s="15">
        <v>244</v>
      </c>
      <c r="CF21" s="25">
        <v>290</v>
      </c>
      <c r="CG21" s="15">
        <v>349</v>
      </c>
      <c r="CH21" s="15">
        <v>425</v>
      </c>
      <c r="CI21" s="15">
        <v>583</v>
      </c>
      <c r="CJ21" s="15">
        <v>775</v>
      </c>
      <c r="CK21" s="15">
        <v>995</v>
      </c>
      <c r="CL21" s="15">
        <v>1239</v>
      </c>
      <c r="CM21" s="15">
        <v>1413</v>
      </c>
      <c r="CN21" s="15">
        <v>1660</v>
      </c>
      <c r="CO21" s="15">
        <v>1986</v>
      </c>
      <c r="CP21" s="40"/>
      <c r="CQ21" s="60"/>
      <c r="CR21" s="40"/>
      <c r="CS21" s="40"/>
      <c r="CT21" s="40"/>
      <c r="CU21" s="40"/>
      <c r="CV21" s="38"/>
      <c r="CW21" s="38"/>
      <c r="CX21" s="38"/>
      <c r="CY21" s="38"/>
      <c r="CZ21" s="38"/>
      <c r="DA21" s="79"/>
      <c r="DB21" s="102"/>
      <c r="DC21" s="87"/>
      <c r="DD21" s="96"/>
      <c r="DE21" s="85"/>
      <c r="DF21" s="104"/>
      <c r="DG21" s="83"/>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159" t="s">
        <v>21</v>
      </c>
      <c r="EJ21" s="186">
        <f>1-(SLOPE('III - US Trajectory'!$BF$3:$CC$3,'III - US Trajectory'!BF21:CC21))</f>
        <v>0.98957284487868558</v>
      </c>
    </row>
    <row r="22" spans="1:140" ht="15" x14ac:dyDescent="0.2">
      <c r="A22" s="8">
        <v>43951</v>
      </c>
      <c r="D22" s="17" t="s">
        <v>35</v>
      </c>
      <c r="E22" s="67">
        <v>9</v>
      </c>
      <c r="F22" s="65">
        <v>3.1399999999999997E-2</v>
      </c>
      <c r="G22" s="66">
        <f t="shared" si="0"/>
        <v>10337759.199999999</v>
      </c>
      <c r="H22" s="65">
        <f t="shared" si="1"/>
        <v>7.8602702055871262E-3</v>
      </c>
      <c r="I22" s="68">
        <v>43901</v>
      </c>
      <c r="J22" s="68">
        <v>43911</v>
      </c>
      <c r="K22" s="68"/>
      <c r="L22" s="68"/>
      <c r="M22" s="68"/>
      <c r="N22" s="69">
        <v>12</v>
      </c>
      <c r="O22" s="69">
        <f t="shared" si="3"/>
        <v>10</v>
      </c>
      <c r="P22" s="69"/>
      <c r="Q22" s="68"/>
      <c r="R22" s="68"/>
      <c r="S22" s="69">
        <f t="shared" si="2"/>
        <v>11</v>
      </c>
      <c r="T22" s="70"/>
      <c r="U22" s="17" t="s">
        <v>35</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v>
      </c>
      <c r="BE22" s="15">
        <v>0</v>
      </c>
      <c r="BF22" s="15">
        <v>0</v>
      </c>
      <c r="BG22" s="17" t="s">
        <v>35</v>
      </c>
      <c r="BH22" s="15">
        <v>0</v>
      </c>
      <c r="BI22" s="15">
        <v>0</v>
      </c>
      <c r="BJ22" s="15">
        <v>0</v>
      </c>
      <c r="BK22" s="15">
        <v>0</v>
      </c>
      <c r="BL22" s="15">
        <v>1</v>
      </c>
      <c r="BM22" s="15">
        <v>1</v>
      </c>
      <c r="BN22" s="15">
        <v>1</v>
      </c>
      <c r="BO22" s="15">
        <v>2</v>
      </c>
      <c r="BP22" s="15">
        <v>2</v>
      </c>
      <c r="BQ22" s="15">
        <v>2</v>
      </c>
      <c r="BR22" s="15">
        <v>2</v>
      </c>
      <c r="BS22" s="15">
        <v>7</v>
      </c>
      <c r="BT22" s="23">
        <v>7</v>
      </c>
      <c r="BU22" s="23">
        <v>15</v>
      </c>
      <c r="BV22" s="23">
        <v>17</v>
      </c>
      <c r="BW22" s="23">
        <v>25</v>
      </c>
      <c r="BX22" s="23">
        <v>32</v>
      </c>
      <c r="BY22" s="23">
        <v>39</v>
      </c>
      <c r="BZ22" s="15">
        <v>64</v>
      </c>
      <c r="CA22" s="15">
        <v>92</v>
      </c>
      <c r="CB22" s="15">
        <v>136</v>
      </c>
      <c r="CC22" s="15">
        <v>189</v>
      </c>
      <c r="CD22" s="24">
        <v>256</v>
      </c>
      <c r="CE22" s="25">
        <v>305</v>
      </c>
      <c r="CF22" s="15">
        <v>353</v>
      </c>
      <c r="CG22" s="15">
        <v>495</v>
      </c>
      <c r="CH22" s="15">
        <v>590</v>
      </c>
      <c r="CI22" s="15">
        <v>738</v>
      </c>
      <c r="CJ22" s="15">
        <v>887</v>
      </c>
      <c r="CK22" s="15">
        <v>1020</v>
      </c>
      <c r="CL22" s="15">
        <v>1191</v>
      </c>
      <c r="CM22" s="15">
        <v>1313</v>
      </c>
      <c r="CN22" s="15">
        <v>1535</v>
      </c>
      <c r="CO22" s="15">
        <v>1675</v>
      </c>
      <c r="CP22" s="38"/>
      <c r="CQ22" s="60"/>
      <c r="CR22" s="38"/>
      <c r="CS22" s="38"/>
      <c r="CT22" s="38"/>
      <c r="CU22" s="38"/>
      <c r="CV22" s="38"/>
      <c r="CW22" s="38"/>
      <c r="CX22" s="38"/>
      <c r="CY22" s="38"/>
      <c r="CZ22" s="38"/>
      <c r="DA22" s="79"/>
      <c r="DB22" s="102"/>
      <c r="DC22" s="87"/>
      <c r="DD22" s="96"/>
      <c r="DE22" s="85"/>
      <c r="DF22" s="103"/>
      <c r="DG22" s="83"/>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159" t="s">
        <v>35</v>
      </c>
      <c r="EJ22" s="186">
        <f>1-(SLOPE('III - US Trajectory'!$BF$3:$CC$3,'III - US Trajectory'!BF22:CC22))</f>
        <v>0.98793027115771948</v>
      </c>
    </row>
    <row r="23" spans="1:140" ht="15" x14ac:dyDescent="0.2">
      <c r="A23" s="8">
        <v>43945</v>
      </c>
      <c r="D23" s="17" t="s">
        <v>27</v>
      </c>
      <c r="E23" s="67">
        <v>18</v>
      </c>
      <c r="F23" s="65">
        <v>1.8499999999999999E-2</v>
      </c>
      <c r="G23" s="66">
        <f t="shared" si="0"/>
        <v>6090718</v>
      </c>
      <c r="H23" s="65">
        <f t="shared" si="1"/>
        <v>7.569322890514648E-3</v>
      </c>
      <c r="I23" s="68">
        <v>43906</v>
      </c>
      <c r="J23" s="68">
        <v>43914</v>
      </c>
      <c r="K23" s="68"/>
      <c r="L23" s="68"/>
      <c r="M23" s="68"/>
      <c r="N23" s="69">
        <v>17</v>
      </c>
      <c r="O23" s="69">
        <f t="shared" si="3"/>
        <v>8</v>
      </c>
      <c r="P23" s="69"/>
      <c r="Q23" s="68"/>
      <c r="R23" s="68"/>
      <c r="S23" s="69">
        <f t="shared" si="2"/>
        <v>12.5</v>
      </c>
      <c r="T23" s="70"/>
      <c r="U23" s="17" t="s">
        <v>27</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v>
      </c>
      <c r="BE23" s="15">
        <v>0</v>
      </c>
      <c r="BF23" s="15">
        <v>0</v>
      </c>
      <c r="BG23" s="17" t="s">
        <v>27</v>
      </c>
      <c r="BH23" s="15">
        <v>0</v>
      </c>
      <c r="BI23" s="15">
        <v>0</v>
      </c>
      <c r="BJ23" s="15">
        <v>0</v>
      </c>
      <c r="BK23" s="15">
        <v>0</v>
      </c>
      <c r="BL23" s="15">
        <v>0</v>
      </c>
      <c r="BM23" s="15">
        <v>0</v>
      </c>
      <c r="BN23" s="15">
        <v>0</v>
      </c>
      <c r="BO23" s="15">
        <v>0</v>
      </c>
      <c r="BP23" s="15">
        <v>0</v>
      </c>
      <c r="BQ23" s="15">
        <v>1</v>
      </c>
      <c r="BR23" s="15">
        <v>1</v>
      </c>
      <c r="BS23" s="15">
        <v>1</v>
      </c>
      <c r="BT23" s="15">
        <v>1</v>
      </c>
      <c r="BU23" s="15">
        <v>2</v>
      </c>
      <c r="BV23" s="15">
        <v>4</v>
      </c>
      <c r="BW23" s="15">
        <v>4</v>
      </c>
      <c r="BX23" s="15">
        <v>5</v>
      </c>
      <c r="BY23" s="23">
        <v>6</v>
      </c>
      <c r="BZ23" s="23">
        <v>12</v>
      </c>
      <c r="CA23" s="23">
        <v>18</v>
      </c>
      <c r="CB23" s="23">
        <v>39</v>
      </c>
      <c r="CC23" s="23">
        <v>73</v>
      </c>
      <c r="CD23" s="15">
        <v>81</v>
      </c>
      <c r="CE23" s="15">
        <v>87</v>
      </c>
      <c r="CF23" s="15">
        <v>187</v>
      </c>
      <c r="CG23" s="25">
        <v>257</v>
      </c>
      <c r="CH23" s="15">
        <v>354</v>
      </c>
      <c r="CI23" s="15">
        <v>520</v>
      </c>
      <c r="CJ23" s="15">
        <v>666</v>
      </c>
      <c r="CK23" s="15">
        <v>836</v>
      </c>
      <c r="CL23" s="15">
        <v>915</v>
      </c>
      <c r="CM23" s="15">
        <v>1051</v>
      </c>
      <c r="CN23" s="15">
        <v>1357</v>
      </c>
      <c r="CO23" s="15">
        <v>1613</v>
      </c>
      <c r="CP23" s="40"/>
      <c r="CQ23" s="40"/>
      <c r="CR23" s="40"/>
      <c r="CS23" s="60"/>
      <c r="CT23" s="40"/>
      <c r="CU23" s="40"/>
      <c r="CV23" s="38"/>
      <c r="CW23" s="38"/>
      <c r="CX23" s="38"/>
      <c r="CY23" s="38"/>
      <c r="CZ23" s="38"/>
      <c r="DA23" s="79"/>
      <c r="DB23" s="102"/>
      <c r="DC23" s="87"/>
      <c r="DD23" s="96"/>
      <c r="DE23" s="90"/>
      <c r="DF23" s="103"/>
      <c r="DG23" s="83"/>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159" t="s">
        <v>27</v>
      </c>
      <c r="EJ23" s="186">
        <f>1-(SLOPE('III - US Trajectory'!$BF$3:$CC$3,'III - US Trajectory'!BF23:CC23))</f>
        <v>0.98743902220822011</v>
      </c>
    </row>
    <row r="24" spans="1:140" ht="15" x14ac:dyDescent="0.2">
      <c r="A24" s="8">
        <v>43945</v>
      </c>
      <c r="D24" s="17" t="s">
        <v>53</v>
      </c>
      <c r="E24" s="67">
        <v>20</v>
      </c>
      <c r="F24" s="65">
        <v>1.7600000000000001E-2</v>
      </c>
      <c r="G24" s="66">
        <f t="shared" si="0"/>
        <v>5794412.8000000007</v>
      </c>
      <c r="H24" s="65">
        <f t="shared" si="1"/>
        <v>7.3018390685931755E-3</v>
      </c>
      <c r="I24" s="68">
        <v>43902</v>
      </c>
      <c r="J24" s="68">
        <v>43911</v>
      </c>
      <c r="K24" s="68"/>
      <c r="L24" s="68"/>
      <c r="M24" s="68"/>
      <c r="N24" s="69">
        <v>13</v>
      </c>
      <c r="O24" s="69">
        <f t="shared" si="3"/>
        <v>9</v>
      </c>
      <c r="P24" s="69"/>
      <c r="Q24" s="68"/>
      <c r="R24" s="68"/>
      <c r="S24" s="69">
        <f t="shared" si="2"/>
        <v>11</v>
      </c>
      <c r="T24" s="70"/>
      <c r="U24" s="17" t="s">
        <v>53</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7" t="s">
        <v>53</v>
      </c>
      <c r="BH24" s="15">
        <v>0</v>
      </c>
      <c r="BI24" s="15">
        <v>0</v>
      </c>
      <c r="BJ24" s="15">
        <v>0</v>
      </c>
      <c r="BK24" s="15">
        <v>0</v>
      </c>
      <c r="BL24" s="15">
        <v>0</v>
      </c>
      <c r="BM24" s="15">
        <v>0</v>
      </c>
      <c r="BN24" s="15">
        <v>0</v>
      </c>
      <c r="BO24" s="15">
        <v>0</v>
      </c>
      <c r="BP24" s="15">
        <v>0</v>
      </c>
      <c r="BQ24" s="15">
        <v>0</v>
      </c>
      <c r="BR24" s="15">
        <v>0</v>
      </c>
      <c r="BS24" s="15">
        <v>3</v>
      </c>
      <c r="BT24" s="15">
        <v>4</v>
      </c>
      <c r="BU24" s="23">
        <v>8</v>
      </c>
      <c r="BV24" s="23">
        <v>19</v>
      </c>
      <c r="BW24" s="23">
        <v>27</v>
      </c>
      <c r="BX24" s="23">
        <v>28</v>
      </c>
      <c r="BY24" s="23">
        <v>48</v>
      </c>
      <c r="BZ24" s="15">
        <v>73</v>
      </c>
      <c r="CA24" s="15">
        <v>111</v>
      </c>
      <c r="CB24" s="15">
        <v>159</v>
      </c>
      <c r="CC24" s="15">
        <v>219</v>
      </c>
      <c r="CD24" s="25">
        <v>282</v>
      </c>
      <c r="CE24" s="15">
        <v>381</v>
      </c>
      <c r="CF24" s="15">
        <v>425</v>
      </c>
      <c r="CG24" s="15">
        <v>481</v>
      </c>
      <c r="CH24" s="15">
        <v>621</v>
      </c>
      <c r="CI24" s="15">
        <v>728</v>
      </c>
      <c r="CJ24" s="15">
        <v>926</v>
      </c>
      <c r="CK24" s="15">
        <v>1055</v>
      </c>
      <c r="CL24" s="15">
        <v>1164</v>
      </c>
      <c r="CM24" s="15">
        <v>1230</v>
      </c>
      <c r="CN24" s="15">
        <v>1412</v>
      </c>
      <c r="CO24" s="15">
        <v>1556</v>
      </c>
      <c r="CP24" s="40"/>
      <c r="CQ24" s="40"/>
      <c r="CR24" s="60"/>
      <c r="CS24" s="40"/>
      <c r="CT24" s="40"/>
      <c r="CU24" s="40"/>
      <c r="CV24" s="38"/>
      <c r="CW24" s="38"/>
      <c r="CX24" s="38"/>
      <c r="CY24" s="38"/>
      <c r="CZ24" s="38"/>
      <c r="DA24" s="79"/>
      <c r="DB24" s="102"/>
      <c r="DC24" s="87"/>
      <c r="DD24" s="96"/>
      <c r="DE24" s="85"/>
      <c r="DF24" s="104"/>
      <c r="DG24" s="83"/>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159" t="s">
        <v>53</v>
      </c>
      <c r="EJ24" s="186">
        <f>1-(SLOPE('III - US Trajectory'!$BF$3:$CC$3,'III - US Trajectory'!BF24:CC24))</f>
        <v>0.98697648221013123</v>
      </c>
    </row>
    <row r="25" spans="1:140" ht="15" x14ac:dyDescent="0.2">
      <c r="A25" s="6">
        <v>43951</v>
      </c>
      <c r="D25" s="17" t="s">
        <v>3</v>
      </c>
      <c r="E25" s="67">
        <v>14</v>
      </c>
      <c r="F25" s="65">
        <v>2.1700000000000001E-2</v>
      </c>
      <c r="G25" s="66">
        <f t="shared" si="0"/>
        <v>7144247.6000000006</v>
      </c>
      <c r="H25" s="65">
        <f t="shared" si="1"/>
        <v>7.179828904207943E-3</v>
      </c>
      <c r="I25" s="68">
        <v>43905</v>
      </c>
      <c r="J25" s="68">
        <v>43914</v>
      </c>
      <c r="K25" s="68"/>
      <c r="L25" s="68"/>
      <c r="M25" s="68"/>
      <c r="N25" s="69">
        <v>16</v>
      </c>
      <c r="O25" s="69">
        <f t="shared" si="3"/>
        <v>9</v>
      </c>
      <c r="P25" s="69"/>
      <c r="Q25" s="68"/>
      <c r="R25" s="68"/>
      <c r="S25" s="69">
        <f t="shared" si="2"/>
        <v>12.5</v>
      </c>
      <c r="T25" s="70"/>
      <c r="U25" s="17" t="s">
        <v>3</v>
      </c>
      <c r="V25" s="15">
        <v>0</v>
      </c>
      <c r="W25" s="15">
        <v>0</v>
      </c>
      <c r="X25" s="15">
        <v>0</v>
      </c>
      <c r="Y25" s="15">
        <v>0</v>
      </c>
      <c r="Z25" s="15">
        <v>1</v>
      </c>
      <c r="AA25" s="15">
        <v>1</v>
      </c>
      <c r="AB25" s="15">
        <v>1</v>
      </c>
      <c r="AC25" s="15">
        <v>1</v>
      </c>
      <c r="AD25" s="15">
        <v>1</v>
      </c>
      <c r="AE25" s="15">
        <v>1</v>
      </c>
      <c r="AF25" s="15">
        <v>1</v>
      </c>
      <c r="AG25" s="15">
        <v>1</v>
      </c>
      <c r="AH25" s="15">
        <v>1</v>
      </c>
      <c r="AI25" s="15">
        <v>1</v>
      </c>
      <c r="AJ25" s="15">
        <v>1</v>
      </c>
      <c r="AK25" s="15">
        <v>1</v>
      </c>
      <c r="AL25" s="15">
        <v>1</v>
      </c>
      <c r="AM25" s="15">
        <v>1</v>
      </c>
      <c r="AN25" s="15">
        <v>1</v>
      </c>
      <c r="AO25" s="15">
        <v>1</v>
      </c>
      <c r="AP25" s="15">
        <v>1</v>
      </c>
      <c r="AQ25" s="15">
        <v>1</v>
      </c>
      <c r="AR25" s="15">
        <v>1</v>
      </c>
      <c r="AS25" s="15">
        <v>1</v>
      </c>
      <c r="AT25" s="15">
        <v>1</v>
      </c>
      <c r="AU25" s="15">
        <v>1</v>
      </c>
      <c r="AV25" s="15">
        <v>1</v>
      </c>
      <c r="AW25" s="15">
        <v>1</v>
      </c>
      <c r="AX25" s="15">
        <v>1</v>
      </c>
      <c r="AY25" s="15">
        <v>1</v>
      </c>
      <c r="AZ25" s="15">
        <v>1</v>
      </c>
      <c r="BA25" s="15">
        <v>1</v>
      </c>
      <c r="BB25" s="15">
        <v>1</v>
      </c>
      <c r="BC25" s="15">
        <v>1</v>
      </c>
      <c r="BD25" s="15">
        <v>1</v>
      </c>
      <c r="BE25" s="15">
        <v>1</v>
      </c>
      <c r="BF25" s="15">
        <v>1</v>
      </c>
      <c r="BG25" s="17" t="s">
        <v>3</v>
      </c>
      <c r="BH25" s="15">
        <v>1</v>
      </c>
      <c r="BI25" s="15">
        <v>1</v>
      </c>
      <c r="BJ25" s="15">
        <v>1</v>
      </c>
      <c r="BK25" s="15">
        <v>1</v>
      </c>
      <c r="BL25" s="15">
        <v>1</v>
      </c>
      <c r="BM25" s="15">
        <v>1</v>
      </c>
      <c r="BN25" s="15">
        <v>1</v>
      </c>
      <c r="BO25" s="15">
        <v>2</v>
      </c>
      <c r="BP25" s="15">
        <v>4</v>
      </c>
      <c r="BQ25" s="15">
        <v>4</v>
      </c>
      <c r="BR25" s="15">
        <v>4</v>
      </c>
      <c r="BS25" s="15">
        <v>6</v>
      </c>
      <c r="BT25" s="15">
        <v>9</v>
      </c>
      <c r="BU25" s="15">
        <v>9</v>
      </c>
      <c r="BV25" s="15">
        <v>9</v>
      </c>
      <c r="BW25" s="15">
        <v>12</v>
      </c>
      <c r="BX25" s="23">
        <v>12</v>
      </c>
      <c r="BY25" s="23">
        <v>18</v>
      </c>
      <c r="BZ25" s="23">
        <v>20</v>
      </c>
      <c r="CA25" s="23">
        <v>27</v>
      </c>
      <c r="CB25" s="23">
        <v>45</v>
      </c>
      <c r="CC25" s="15">
        <v>68</v>
      </c>
      <c r="CD25" s="15">
        <v>104</v>
      </c>
      <c r="CE25" s="15">
        <v>152</v>
      </c>
      <c r="CF25" s="15">
        <v>235</v>
      </c>
      <c r="CG25" s="25">
        <v>326</v>
      </c>
      <c r="CH25" s="15">
        <v>401</v>
      </c>
      <c r="CI25" s="15">
        <v>508</v>
      </c>
      <c r="CJ25" s="15">
        <v>665</v>
      </c>
      <c r="CK25" s="15">
        <v>773</v>
      </c>
      <c r="CL25" s="15">
        <v>919</v>
      </c>
      <c r="CM25" s="15">
        <v>1157</v>
      </c>
      <c r="CN25" s="15">
        <v>1289</v>
      </c>
      <c r="CO25" s="15">
        <v>1530</v>
      </c>
      <c r="CP25" s="38"/>
      <c r="CQ25" s="38"/>
      <c r="CR25" s="38"/>
      <c r="CS25" s="60"/>
      <c r="CT25" s="38"/>
      <c r="CU25" s="38"/>
      <c r="CV25" s="38"/>
      <c r="CW25" s="38"/>
      <c r="CX25" s="38"/>
      <c r="CY25" s="38"/>
      <c r="CZ25" s="38"/>
      <c r="DA25" s="79"/>
      <c r="DB25" s="102"/>
      <c r="DC25" s="87"/>
      <c r="DD25" s="96"/>
      <c r="DE25" s="85"/>
      <c r="DF25" s="103"/>
      <c r="DG25" s="83"/>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159" t="s">
        <v>3</v>
      </c>
      <c r="EJ25" s="186">
        <f>1-(SLOPE('III - US Trajectory'!$BF$3:$CC$3,'III - US Trajectory'!BF25:CC25))</f>
        <v>0.98677390347783256</v>
      </c>
    </row>
    <row r="26" spans="1:140" ht="15" x14ac:dyDescent="0.2">
      <c r="A26" s="8">
        <v>43945</v>
      </c>
      <c r="B26" s="13">
        <v>43992</v>
      </c>
      <c r="D26" s="17" t="s">
        <v>50</v>
      </c>
      <c r="E26" s="67">
        <v>12</v>
      </c>
      <c r="F26" s="65">
        <v>2.58E-2</v>
      </c>
      <c r="G26" s="66">
        <f t="shared" si="0"/>
        <v>8494082.4000000004</v>
      </c>
      <c r="H26" s="65">
        <f t="shared" si="1"/>
        <v>6.9592720685884828E-3</v>
      </c>
      <c r="I26" s="68">
        <v>43902</v>
      </c>
      <c r="J26" s="68">
        <v>43914</v>
      </c>
      <c r="K26" s="68"/>
      <c r="L26" s="68"/>
      <c r="M26" s="68"/>
      <c r="N26" s="69">
        <v>13</v>
      </c>
      <c r="O26" s="69">
        <f t="shared" si="3"/>
        <v>12</v>
      </c>
      <c r="P26" s="69"/>
      <c r="Q26" s="68"/>
      <c r="R26" s="68"/>
      <c r="S26" s="69">
        <f t="shared" si="2"/>
        <v>12.5</v>
      </c>
      <c r="T26" s="70"/>
      <c r="U26" s="17" t="s">
        <v>50</v>
      </c>
      <c r="V26" s="15">
        <v>0</v>
      </c>
      <c r="W26" s="15">
        <v>0</v>
      </c>
      <c r="X26" s="15">
        <v>0</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v>
      </c>
      <c r="BE26" s="15">
        <v>0</v>
      </c>
      <c r="BF26" s="15">
        <v>0</v>
      </c>
      <c r="BG26" s="17" t="s">
        <v>50</v>
      </c>
      <c r="BH26" s="15">
        <v>0</v>
      </c>
      <c r="BI26" s="15">
        <v>0</v>
      </c>
      <c r="BJ26" s="15">
        <v>0</v>
      </c>
      <c r="BK26" s="15">
        <v>0</v>
      </c>
      <c r="BL26" s="15">
        <v>0</v>
      </c>
      <c r="BM26" s="15">
        <v>0</v>
      </c>
      <c r="BN26" s="15">
        <v>0</v>
      </c>
      <c r="BO26" s="15">
        <v>0</v>
      </c>
      <c r="BP26" s="15">
        <v>0</v>
      </c>
      <c r="BQ26" s="15">
        <v>2</v>
      </c>
      <c r="BR26" s="15">
        <v>2</v>
      </c>
      <c r="BS26" s="15">
        <v>8</v>
      </c>
      <c r="BT26" s="15">
        <v>9</v>
      </c>
      <c r="BU26" s="23">
        <v>12</v>
      </c>
      <c r="BV26" s="23">
        <v>27</v>
      </c>
      <c r="BW26" s="23">
        <v>37</v>
      </c>
      <c r="BX26" s="23">
        <v>37</v>
      </c>
      <c r="BY26" s="23">
        <v>49</v>
      </c>
      <c r="BZ26" s="15">
        <v>67</v>
      </c>
      <c r="CA26" s="15">
        <v>79</v>
      </c>
      <c r="CB26" s="15">
        <v>103</v>
      </c>
      <c r="CC26" s="15">
        <v>123</v>
      </c>
      <c r="CD26" s="15">
        <v>157</v>
      </c>
      <c r="CE26" s="15">
        <v>220</v>
      </c>
      <c r="CF26" s="15">
        <v>254</v>
      </c>
      <c r="CG26" s="25">
        <v>293</v>
      </c>
      <c r="CH26" s="15">
        <v>396</v>
      </c>
      <c r="CI26" s="15">
        <v>466</v>
      </c>
      <c r="CJ26" s="15">
        <v>607</v>
      </c>
      <c r="CK26" s="15">
        <v>740</v>
      </c>
      <c r="CL26" s="15">
        <v>890</v>
      </c>
      <c r="CM26" s="15">
        <v>1020</v>
      </c>
      <c r="CN26" s="15">
        <v>1249</v>
      </c>
      <c r="CO26" s="15">
        <v>1483</v>
      </c>
      <c r="CP26" s="38"/>
      <c r="CQ26" s="38"/>
      <c r="CR26" s="38"/>
      <c r="CS26" s="60"/>
      <c r="CT26" s="38"/>
      <c r="CU26" s="38"/>
      <c r="CV26" s="38"/>
      <c r="CW26" s="38"/>
      <c r="CX26" s="38"/>
      <c r="CY26" s="38"/>
      <c r="CZ26" s="38"/>
      <c r="DA26" s="79"/>
      <c r="DB26" s="102"/>
      <c r="DC26" s="87"/>
      <c r="DD26" s="96"/>
      <c r="DE26" s="85"/>
      <c r="DF26" s="104"/>
      <c r="DG26" s="83"/>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159" t="s">
        <v>50</v>
      </c>
      <c r="EJ26" s="186">
        <f>1-(SLOPE('III - US Trajectory'!$BF$3:$CC$3,'III - US Trajectory'!BF26:CC26))</f>
        <v>0.98555109184089007</v>
      </c>
    </row>
    <row r="27" spans="1:140" ht="15" customHeight="1" x14ac:dyDescent="0.2">
      <c r="A27" s="8">
        <v>43938</v>
      </c>
      <c r="D27" s="17" t="s">
        <v>30</v>
      </c>
      <c r="E27" s="67">
        <v>33</v>
      </c>
      <c r="F27" s="65">
        <v>9.1999999999999998E-3</v>
      </c>
      <c r="G27" s="66">
        <f t="shared" si="0"/>
        <v>3028897.6</v>
      </c>
      <c r="H27" s="65">
        <f t="shared" si="1"/>
        <v>6.0019615480274239E-3</v>
      </c>
      <c r="I27" s="68">
        <v>43905</v>
      </c>
      <c r="J27" s="68">
        <v>43914</v>
      </c>
      <c r="K27" s="68"/>
      <c r="L27" s="68"/>
      <c r="M27" s="68"/>
      <c r="N27" s="69">
        <v>16</v>
      </c>
      <c r="O27" s="69">
        <f t="shared" si="3"/>
        <v>9</v>
      </c>
      <c r="P27" s="69"/>
      <c r="Q27" s="68"/>
      <c r="R27" s="68"/>
      <c r="S27" s="69">
        <f t="shared" si="2"/>
        <v>12.5</v>
      </c>
      <c r="T27" s="70"/>
      <c r="U27" s="17" t="s">
        <v>30</v>
      </c>
      <c r="V27" s="15">
        <v>0</v>
      </c>
      <c r="W27" s="15">
        <v>0</v>
      </c>
      <c r="X27" s="15">
        <v>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v>
      </c>
      <c r="BE27" s="15">
        <v>0</v>
      </c>
      <c r="BF27" s="15">
        <v>0</v>
      </c>
      <c r="BG27" s="17" t="s">
        <v>30</v>
      </c>
      <c r="BH27" s="15">
        <v>0</v>
      </c>
      <c r="BI27" s="15">
        <v>0</v>
      </c>
      <c r="BJ27" s="15">
        <v>0</v>
      </c>
      <c r="BK27" s="15">
        <v>0</v>
      </c>
      <c r="BL27" s="15">
        <v>0</v>
      </c>
      <c r="BM27" s="15">
        <v>0</v>
      </c>
      <c r="BN27" s="15">
        <v>1</v>
      </c>
      <c r="BO27" s="15">
        <v>2</v>
      </c>
      <c r="BP27" s="15">
        <v>2</v>
      </c>
      <c r="BQ27" s="15">
        <v>4</v>
      </c>
      <c r="BR27" s="15">
        <v>4</v>
      </c>
      <c r="BS27" s="15">
        <v>4</v>
      </c>
      <c r="BT27" s="15">
        <v>7</v>
      </c>
      <c r="BU27" s="15">
        <v>10</v>
      </c>
      <c r="BV27" s="15">
        <v>18</v>
      </c>
      <c r="BW27" s="15">
        <v>20</v>
      </c>
      <c r="BX27" s="23">
        <v>20</v>
      </c>
      <c r="BY27" s="23">
        <v>45</v>
      </c>
      <c r="BZ27" s="23">
        <v>55</v>
      </c>
      <c r="CA27" s="23">
        <v>55</v>
      </c>
      <c r="CB27" s="23">
        <v>95</v>
      </c>
      <c r="CC27" s="23">
        <v>161</v>
      </c>
      <c r="CD27" s="15">
        <v>161</v>
      </c>
      <c r="CE27" s="15">
        <v>190</v>
      </c>
      <c r="CF27" s="15">
        <v>245</v>
      </c>
      <c r="CG27" s="25">
        <v>278</v>
      </c>
      <c r="CH27" s="15">
        <v>323</v>
      </c>
      <c r="CI27" s="15">
        <v>420</v>
      </c>
      <c r="CJ27" s="15">
        <v>536</v>
      </c>
      <c r="CK27" s="15">
        <v>626</v>
      </c>
      <c r="CL27" s="15">
        <v>920</v>
      </c>
      <c r="CM27" s="15">
        <v>1012</v>
      </c>
      <c r="CN27" s="15">
        <v>1114</v>
      </c>
      <c r="CO27" s="15">
        <v>1279</v>
      </c>
      <c r="CP27" s="38"/>
      <c r="CQ27" s="38"/>
      <c r="CR27" s="38"/>
      <c r="CS27" s="60"/>
      <c r="CT27" s="38"/>
      <c r="CU27" s="38"/>
      <c r="CV27" s="38"/>
      <c r="CW27" s="38"/>
      <c r="CX27" s="38"/>
      <c r="CY27" s="38"/>
      <c r="CZ27" s="38"/>
      <c r="DA27" s="79"/>
      <c r="DB27" s="102"/>
      <c r="DC27" s="87"/>
      <c r="DD27" s="96"/>
      <c r="DE27" s="85"/>
      <c r="DF27" s="103"/>
      <c r="DG27" s="83"/>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159" t="s">
        <v>30</v>
      </c>
      <c r="EJ27" s="186">
        <f>1-(SLOPE('III - US Trajectory'!$BF$3:$CC$3,'III - US Trajectory'!BF27:CC27))</f>
        <v>0.98410311703062259</v>
      </c>
    </row>
    <row r="28" spans="1:140" ht="15" customHeight="1" x14ac:dyDescent="0.2">
      <c r="A28" s="8">
        <v>43951</v>
      </c>
      <c r="D28" s="17" t="s">
        <v>44</v>
      </c>
      <c r="E28" s="67">
        <v>23</v>
      </c>
      <c r="F28" s="65">
        <v>1.54E-2</v>
      </c>
      <c r="G28" s="66">
        <f t="shared" si="0"/>
        <v>5070111.2</v>
      </c>
      <c r="H28" s="65">
        <f t="shared" si="1"/>
        <v>6.0676593288502417E-3</v>
      </c>
      <c r="I28" s="68">
        <v>43903</v>
      </c>
      <c r="J28" s="68">
        <v>43913</v>
      </c>
      <c r="K28" s="68"/>
      <c r="L28" s="68"/>
      <c r="M28" s="68"/>
      <c r="N28" s="69">
        <v>14</v>
      </c>
      <c r="O28" s="69">
        <f t="shared" si="3"/>
        <v>10</v>
      </c>
      <c r="P28" s="69"/>
      <c r="Q28" s="68"/>
      <c r="R28" s="68"/>
      <c r="S28" s="69">
        <f t="shared" si="2"/>
        <v>12</v>
      </c>
      <c r="T28" s="70"/>
      <c r="U28" s="17" t="s">
        <v>44</v>
      </c>
      <c r="V28" s="15">
        <v>0</v>
      </c>
      <c r="W28" s="15">
        <v>0</v>
      </c>
      <c r="X28" s="15">
        <v>0</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v>
      </c>
      <c r="BE28" s="15">
        <v>0</v>
      </c>
      <c r="BF28" s="15">
        <v>0</v>
      </c>
      <c r="BG28" s="17" t="s">
        <v>44</v>
      </c>
      <c r="BH28" s="15">
        <v>0</v>
      </c>
      <c r="BI28" s="15">
        <v>0</v>
      </c>
      <c r="BJ28" s="15">
        <v>0</v>
      </c>
      <c r="BK28" s="15">
        <v>0</v>
      </c>
      <c r="BL28" s="15">
        <v>0</v>
      </c>
      <c r="BM28" s="15">
        <v>0</v>
      </c>
      <c r="BN28" s="15">
        <v>0</v>
      </c>
      <c r="BO28" s="15">
        <v>0</v>
      </c>
      <c r="BP28" s="15">
        <v>2</v>
      </c>
      <c r="BQ28" s="15">
        <v>2</v>
      </c>
      <c r="BR28" s="15">
        <v>3</v>
      </c>
      <c r="BS28" s="15">
        <v>7</v>
      </c>
      <c r="BT28" s="15">
        <v>10</v>
      </c>
      <c r="BU28" s="15">
        <v>7</v>
      </c>
      <c r="BV28" s="23">
        <v>8</v>
      </c>
      <c r="BW28" s="23">
        <v>19</v>
      </c>
      <c r="BX28" s="23">
        <v>19</v>
      </c>
      <c r="BY28" s="23">
        <v>30</v>
      </c>
      <c r="BZ28" s="23">
        <v>47</v>
      </c>
      <c r="CA28" s="15">
        <v>60</v>
      </c>
      <c r="CB28" s="15">
        <v>80</v>
      </c>
      <c r="CC28" s="15">
        <v>126</v>
      </c>
      <c r="CD28" s="15">
        <v>174</v>
      </c>
      <c r="CE28" s="15">
        <v>196</v>
      </c>
      <c r="CF28" s="25">
        <v>298</v>
      </c>
      <c r="CG28" s="15">
        <v>342</v>
      </c>
      <c r="CH28" s="15">
        <v>424</v>
      </c>
      <c r="CI28" s="15">
        <v>424</v>
      </c>
      <c r="CJ28" s="15">
        <v>542</v>
      </c>
      <c r="CK28" s="15">
        <v>660</v>
      </c>
      <c r="CL28" s="15">
        <v>774</v>
      </c>
      <c r="CM28" s="15">
        <v>925</v>
      </c>
      <c r="CN28" s="15">
        <v>1083</v>
      </c>
      <c r="CO28" s="15">
        <v>1293</v>
      </c>
      <c r="CP28" s="40"/>
      <c r="CQ28" s="40"/>
      <c r="CR28" s="40"/>
      <c r="CS28" s="60"/>
      <c r="CT28" s="40"/>
      <c r="CU28" s="40"/>
      <c r="CV28" s="38"/>
      <c r="CW28" s="38"/>
      <c r="CX28" s="38"/>
      <c r="CY28" s="38"/>
      <c r="CZ28" s="38"/>
      <c r="DA28" s="79"/>
      <c r="DB28" s="102"/>
      <c r="DC28" s="87"/>
      <c r="DD28" s="96"/>
      <c r="DE28" s="85"/>
      <c r="DF28" s="103"/>
      <c r="DG28" s="84"/>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159" t="s">
        <v>44</v>
      </c>
      <c r="EJ28" s="186">
        <f>1-(SLOPE('III - US Trajectory'!$BF$3:$CC$3,'III - US Trajectory'!BF28:CC28))</f>
        <v>0.98328022216362787</v>
      </c>
    </row>
    <row r="29" spans="1:140" ht="15" customHeight="1" x14ac:dyDescent="0.25">
      <c r="A29" s="6">
        <v>43926</v>
      </c>
      <c r="B29" s="6">
        <v>43938</v>
      </c>
      <c r="D29" s="16" t="s">
        <v>1</v>
      </c>
      <c r="E29" s="67">
        <v>24</v>
      </c>
      <c r="F29" s="71">
        <v>1.4800000000000001E-2</v>
      </c>
      <c r="G29" s="66">
        <f t="shared" si="0"/>
        <v>4872574.4000000004</v>
      </c>
      <c r="H29" s="65">
        <f t="shared" si="1"/>
        <v>4.974260548013346E-3</v>
      </c>
      <c r="I29" s="72">
        <v>43904</v>
      </c>
      <c r="J29" s="72">
        <v>43914</v>
      </c>
      <c r="K29" s="72"/>
      <c r="L29" s="72"/>
      <c r="M29" s="72"/>
      <c r="N29" s="73">
        <v>15</v>
      </c>
      <c r="O29" s="69">
        <f t="shared" si="3"/>
        <v>10</v>
      </c>
      <c r="P29" s="73"/>
      <c r="Q29" s="72"/>
      <c r="R29" s="72"/>
      <c r="S29" s="69">
        <f t="shared" si="2"/>
        <v>12.5</v>
      </c>
      <c r="T29" s="70"/>
      <c r="U29" s="16" t="s">
        <v>1</v>
      </c>
      <c r="V29" s="15">
        <v>0</v>
      </c>
      <c r="W29" s="15">
        <v>0</v>
      </c>
      <c r="X29" s="15">
        <v>0</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0</v>
      </c>
      <c r="BE29" s="15">
        <v>0</v>
      </c>
      <c r="BF29" s="15">
        <v>0</v>
      </c>
      <c r="BG29" s="16" t="s">
        <v>1</v>
      </c>
      <c r="BH29" s="15">
        <v>0</v>
      </c>
      <c r="BI29" s="15">
        <v>0</v>
      </c>
      <c r="BJ29" s="15">
        <v>0</v>
      </c>
      <c r="BK29" s="15">
        <v>0</v>
      </c>
      <c r="BL29" s="15">
        <v>0</v>
      </c>
      <c r="BM29" s="15">
        <v>0</v>
      </c>
      <c r="BN29" s="15">
        <v>0</v>
      </c>
      <c r="BO29" s="15">
        <v>0</v>
      </c>
      <c r="BP29" s="15">
        <v>0</v>
      </c>
      <c r="BQ29" s="15">
        <v>0</v>
      </c>
      <c r="BR29" s="15">
        <v>0</v>
      </c>
      <c r="BS29" s="15">
        <v>0</v>
      </c>
      <c r="BT29" s="15">
        <v>0</v>
      </c>
      <c r="BU29" s="15">
        <v>0</v>
      </c>
      <c r="BV29" s="15">
        <v>5</v>
      </c>
      <c r="BW29" s="23">
        <v>7</v>
      </c>
      <c r="BX29" s="23">
        <v>11</v>
      </c>
      <c r="BY29" s="23">
        <v>29</v>
      </c>
      <c r="BZ29" s="23">
        <v>39</v>
      </c>
      <c r="CA29" s="23">
        <v>51</v>
      </c>
      <c r="CB29" s="15">
        <v>78</v>
      </c>
      <c r="CC29" s="15">
        <v>106</v>
      </c>
      <c r="CD29" s="15">
        <v>131</v>
      </c>
      <c r="CE29" s="15">
        <v>157</v>
      </c>
      <c r="CF29" s="15">
        <v>196</v>
      </c>
      <c r="CG29" s="25">
        <v>242</v>
      </c>
      <c r="CH29" s="15">
        <v>381</v>
      </c>
      <c r="CI29" s="15">
        <v>517</v>
      </c>
      <c r="CJ29" s="15">
        <v>587</v>
      </c>
      <c r="CK29" s="15">
        <v>694</v>
      </c>
      <c r="CL29" s="15">
        <v>825</v>
      </c>
      <c r="CM29" s="15">
        <v>899</v>
      </c>
      <c r="CN29" s="15">
        <v>987</v>
      </c>
      <c r="CO29" s="15">
        <v>1060</v>
      </c>
      <c r="CP29" s="40"/>
      <c r="CQ29" s="40"/>
      <c r="CR29" s="40"/>
      <c r="CS29" s="60"/>
      <c r="CT29" s="40"/>
      <c r="CU29" s="40"/>
      <c r="CV29" s="38"/>
      <c r="CW29" s="38"/>
      <c r="CX29" s="38"/>
      <c r="CY29" s="38"/>
      <c r="CZ29" s="38"/>
      <c r="DA29" s="79"/>
      <c r="DB29" s="102"/>
      <c r="DC29" s="87"/>
      <c r="DD29" s="96"/>
      <c r="DE29" s="85"/>
      <c r="DF29" s="103"/>
      <c r="DG29" s="83"/>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169" t="s">
        <v>1</v>
      </c>
      <c r="EJ29" s="186">
        <f>1-(SLOPE('III - US Trajectory'!$BF$3:$CC$3,'III - US Trajectory'!BF29:CC29))</f>
        <v>0.98212614157529454</v>
      </c>
    </row>
    <row r="30" spans="1:140" ht="15" x14ac:dyDescent="0.2">
      <c r="A30" s="8">
        <v>43927</v>
      </c>
      <c r="D30" s="17" t="s">
        <v>26</v>
      </c>
      <c r="E30" s="67">
        <v>35</v>
      </c>
      <c r="F30" s="65">
        <v>8.9999999999999993E-3</v>
      </c>
      <c r="G30" s="66">
        <f t="shared" si="0"/>
        <v>2963052</v>
      </c>
      <c r="H30" s="65">
        <f t="shared" si="1"/>
        <v>5.0352656302059626E-3</v>
      </c>
      <c r="I30" s="68">
        <v>43905</v>
      </c>
      <c r="J30" s="68">
        <v>43913</v>
      </c>
      <c r="K30" s="68"/>
      <c r="L30" s="68"/>
      <c r="M30" s="68"/>
      <c r="N30" s="69">
        <v>16</v>
      </c>
      <c r="O30" s="69">
        <f t="shared" si="3"/>
        <v>8</v>
      </c>
      <c r="P30" s="69"/>
      <c r="Q30" s="68"/>
      <c r="R30" s="68"/>
      <c r="S30" s="69">
        <f t="shared" si="2"/>
        <v>12</v>
      </c>
      <c r="T30" s="70"/>
      <c r="U30" s="17" t="s">
        <v>26</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v>
      </c>
      <c r="BE30" s="15">
        <v>0</v>
      </c>
      <c r="BF30" s="15">
        <v>0</v>
      </c>
      <c r="BG30" s="17" t="s">
        <v>26</v>
      </c>
      <c r="BH30" s="15">
        <v>0</v>
      </c>
      <c r="BI30" s="15">
        <v>0</v>
      </c>
      <c r="BJ30" s="15">
        <v>0</v>
      </c>
      <c r="BK30" s="15">
        <v>0</v>
      </c>
      <c r="BL30" s="15">
        <v>0</v>
      </c>
      <c r="BM30" s="15">
        <v>0</v>
      </c>
      <c r="BN30" s="15">
        <v>0</v>
      </c>
      <c r="BO30" s="15">
        <v>0</v>
      </c>
      <c r="BP30" s="15">
        <v>0</v>
      </c>
      <c r="BQ30" s="15">
        <v>0</v>
      </c>
      <c r="BR30" s="15">
        <v>0</v>
      </c>
      <c r="BS30" s="15">
        <v>0</v>
      </c>
      <c r="BT30" s="15">
        <v>0</v>
      </c>
      <c r="BU30" s="15">
        <v>1</v>
      </c>
      <c r="BV30" s="15">
        <v>6</v>
      </c>
      <c r="BW30" s="15">
        <v>6</v>
      </c>
      <c r="BX30" s="23">
        <v>6</v>
      </c>
      <c r="BY30" s="23">
        <v>12</v>
      </c>
      <c r="BZ30" s="23">
        <v>21</v>
      </c>
      <c r="CA30" s="23">
        <v>34</v>
      </c>
      <c r="CB30" s="23">
        <v>50</v>
      </c>
      <c r="CC30" s="15">
        <v>80</v>
      </c>
      <c r="CD30" s="15">
        <v>140</v>
      </c>
      <c r="CE30" s="15">
        <v>207</v>
      </c>
      <c r="CF30" s="25">
        <v>249</v>
      </c>
      <c r="CG30" s="15">
        <v>320</v>
      </c>
      <c r="CH30" s="15">
        <v>377</v>
      </c>
      <c r="CI30" s="15">
        <v>485</v>
      </c>
      <c r="CJ30" s="15">
        <v>579</v>
      </c>
      <c r="CK30" s="15">
        <v>663</v>
      </c>
      <c r="CL30" s="15">
        <v>759</v>
      </c>
      <c r="CM30" s="15">
        <v>847</v>
      </c>
      <c r="CN30" s="15">
        <v>937</v>
      </c>
      <c r="CO30" s="15">
        <v>1073</v>
      </c>
      <c r="CP30" s="38"/>
      <c r="CQ30" s="38"/>
      <c r="CR30" s="38"/>
      <c r="CS30" s="60"/>
      <c r="CT30" s="38"/>
      <c r="CU30" s="38"/>
      <c r="CV30" s="38"/>
      <c r="CW30" s="38"/>
      <c r="CX30" s="38"/>
      <c r="CY30" s="38"/>
      <c r="CZ30" s="38"/>
      <c r="DA30" s="79"/>
      <c r="DB30" s="102"/>
      <c r="DC30" s="87"/>
      <c r="DD30" s="96"/>
      <c r="DE30" s="85"/>
      <c r="DF30" s="103"/>
      <c r="DG30" s="83"/>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159" t="s">
        <v>26</v>
      </c>
      <c r="EJ30" s="186">
        <f>1-(SLOPE('III - US Trajectory'!$BF$3:$CC$3,'III - US Trajectory'!BF30:CC30))</f>
        <v>0.98133516380256769</v>
      </c>
    </row>
    <row r="31" spans="1:140" ht="15" x14ac:dyDescent="0.2">
      <c r="A31" s="8">
        <v>43946</v>
      </c>
      <c r="D31" s="17" t="s">
        <v>48</v>
      </c>
      <c r="E31" s="67">
        <v>30</v>
      </c>
      <c r="F31" s="65">
        <v>9.5999999999999992E-3</v>
      </c>
      <c r="G31" s="66">
        <f t="shared" si="0"/>
        <v>3160588.8</v>
      </c>
      <c r="H31" s="65">
        <f t="shared" si="1"/>
        <v>4.1671163836187273E-3</v>
      </c>
      <c r="I31" s="68">
        <v>43902</v>
      </c>
      <c r="J31" s="68">
        <v>43914</v>
      </c>
      <c r="K31" s="68"/>
      <c r="L31" s="68"/>
      <c r="M31" s="68"/>
      <c r="N31" s="69">
        <v>13</v>
      </c>
      <c r="O31" s="69">
        <f t="shared" si="3"/>
        <v>12</v>
      </c>
      <c r="P31" s="69"/>
      <c r="Q31" s="68"/>
      <c r="R31" s="68"/>
      <c r="S31" s="69">
        <f t="shared" si="2"/>
        <v>12.5</v>
      </c>
      <c r="T31" s="70"/>
      <c r="U31" s="17" t="s">
        <v>48</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7" t="s">
        <v>48</v>
      </c>
      <c r="BH31" s="15">
        <v>0</v>
      </c>
      <c r="BI31" s="15">
        <v>0</v>
      </c>
      <c r="BJ31" s="15">
        <v>0</v>
      </c>
      <c r="BK31" s="15">
        <v>0</v>
      </c>
      <c r="BL31" s="15">
        <v>0</v>
      </c>
      <c r="BM31" s="15">
        <v>0</v>
      </c>
      <c r="BN31" s="15">
        <v>0</v>
      </c>
      <c r="BO31" s="15">
        <v>0</v>
      </c>
      <c r="BP31" s="15">
        <v>1</v>
      </c>
      <c r="BQ31" s="15">
        <v>1</v>
      </c>
      <c r="BR31" s="15">
        <v>1</v>
      </c>
      <c r="BS31" s="15">
        <v>2</v>
      </c>
      <c r="BT31" s="15">
        <v>3</v>
      </c>
      <c r="BU31" s="23">
        <v>3</v>
      </c>
      <c r="BV31" s="23">
        <v>9</v>
      </c>
      <c r="BW31" s="23">
        <v>10</v>
      </c>
      <c r="BX31" s="23">
        <v>18</v>
      </c>
      <c r="BY31" s="23">
        <v>28</v>
      </c>
      <c r="BZ31" s="23">
        <v>39</v>
      </c>
      <c r="CA31" s="15">
        <v>47</v>
      </c>
      <c r="CB31" s="15">
        <v>62</v>
      </c>
      <c r="CC31" s="15">
        <v>95</v>
      </c>
      <c r="CD31" s="15">
        <v>118</v>
      </c>
      <c r="CE31" s="15">
        <v>162</v>
      </c>
      <c r="CF31" s="15">
        <v>257</v>
      </c>
      <c r="CG31" s="25">
        <v>298</v>
      </c>
      <c r="CH31" s="15">
        <v>340</v>
      </c>
      <c r="CI31" s="15">
        <v>396</v>
      </c>
      <c r="CJ31" s="15">
        <v>472</v>
      </c>
      <c r="CK31" s="15">
        <v>602</v>
      </c>
      <c r="CL31" s="15">
        <v>720</v>
      </c>
      <c r="CM31" s="15">
        <v>804</v>
      </c>
      <c r="CN31" s="15">
        <v>888</v>
      </c>
      <c r="CO31" s="15">
        <v>888</v>
      </c>
      <c r="CP31" s="38"/>
      <c r="CQ31" s="38"/>
      <c r="CR31" s="38"/>
      <c r="CS31" s="38"/>
      <c r="CT31" s="60"/>
      <c r="CU31" s="38"/>
      <c r="CV31" s="38"/>
      <c r="CW31" s="38"/>
      <c r="CX31" s="38"/>
      <c r="CY31" s="38"/>
      <c r="CZ31" s="38"/>
      <c r="DA31" s="79"/>
      <c r="DB31" s="102"/>
      <c r="DC31" s="87"/>
      <c r="DD31" s="96"/>
      <c r="DE31" s="85"/>
      <c r="DF31" s="103"/>
      <c r="DG31" s="83"/>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159" t="s">
        <v>48</v>
      </c>
      <c r="EJ31" s="186">
        <f>1-(SLOPE('III - US Trajectory'!$BF$3:$CC$3,'III - US Trajectory'!BF31:CC31))</f>
        <v>0.97900742525004247</v>
      </c>
    </row>
    <row r="32" spans="1:140" ht="15" x14ac:dyDescent="0.2">
      <c r="A32" s="13">
        <v>43997</v>
      </c>
      <c r="D32" s="17" t="s">
        <v>40</v>
      </c>
      <c r="E32" s="67">
        <v>27</v>
      </c>
      <c r="F32" s="65">
        <v>1.2699999999999999E-2</v>
      </c>
      <c r="G32" s="66">
        <f t="shared" si="0"/>
        <v>4181195.5999999996</v>
      </c>
      <c r="H32" s="65">
        <f t="shared" si="1"/>
        <v>3.4538261918281347E-3</v>
      </c>
      <c r="I32" s="68">
        <v>43906</v>
      </c>
      <c r="J32" s="68">
        <v>43915</v>
      </c>
      <c r="K32" s="68"/>
      <c r="L32" s="68"/>
      <c r="M32" s="68"/>
      <c r="N32" s="69">
        <v>17</v>
      </c>
      <c r="O32" s="69">
        <f t="shared" si="3"/>
        <v>9</v>
      </c>
      <c r="P32" s="69"/>
      <c r="Q32" s="68"/>
      <c r="R32" s="68"/>
      <c r="S32" s="69">
        <f t="shared" si="2"/>
        <v>13</v>
      </c>
      <c r="T32" s="70"/>
      <c r="U32" s="17" t="s">
        <v>40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7" t="s">
        <v>40</v>
      </c>
      <c r="BH32" s="15">
        <v>0</v>
      </c>
      <c r="BI32" s="15">
        <v>1</v>
      </c>
      <c r="BJ32" s="15">
        <v>1</v>
      </c>
      <c r="BK32" s="15">
        <v>3</v>
      </c>
      <c r="BL32" s="15">
        <v>3</v>
      </c>
      <c r="BM32" s="15">
        <v>3</v>
      </c>
      <c r="BN32" s="15">
        <v>3</v>
      </c>
      <c r="BO32" s="15">
        <v>3</v>
      </c>
      <c r="BP32" s="15">
        <v>6</v>
      </c>
      <c r="BQ32" s="15">
        <v>14</v>
      </c>
      <c r="BR32" s="15">
        <v>14</v>
      </c>
      <c r="BS32" s="15">
        <v>14</v>
      </c>
      <c r="BT32" s="15">
        <v>19</v>
      </c>
      <c r="BU32" s="15">
        <v>24</v>
      </c>
      <c r="BV32" s="15">
        <v>30</v>
      </c>
      <c r="BW32" s="15">
        <v>36</v>
      </c>
      <c r="BX32" s="15">
        <v>36</v>
      </c>
      <c r="BY32" s="23">
        <v>39</v>
      </c>
      <c r="BZ32" s="23">
        <v>66</v>
      </c>
      <c r="CA32" s="23">
        <v>75</v>
      </c>
      <c r="CB32" s="23">
        <v>88</v>
      </c>
      <c r="CC32" s="15">
        <v>114</v>
      </c>
      <c r="CD32" s="15">
        <v>137</v>
      </c>
      <c r="CE32" s="15">
        <v>161</v>
      </c>
      <c r="CF32" s="15">
        <v>191</v>
      </c>
      <c r="CG32" s="15">
        <v>210</v>
      </c>
      <c r="CH32" s="25">
        <v>266</v>
      </c>
      <c r="CI32" s="15">
        <v>316</v>
      </c>
      <c r="CJ32" s="15">
        <v>416</v>
      </c>
      <c r="CK32" s="15">
        <v>479</v>
      </c>
      <c r="CL32" s="15">
        <v>548</v>
      </c>
      <c r="CM32" s="15">
        <v>606</v>
      </c>
      <c r="CN32" s="15">
        <v>690</v>
      </c>
      <c r="CO32" s="15">
        <v>736</v>
      </c>
      <c r="CP32" s="38"/>
      <c r="CQ32" s="38"/>
      <c r="CR32" s="38"/>
      <c r="CS32" s="38"/>
      <c r="CT32" s="60"/>
      <c r="CU32" s="38"/>
      <c r="CV32" s="38"/>
      <c r="CW32" s="38"/>
      <c r="CX32" s="38"/>
      <c r="CY32" s="38"/>
      <c r="CZ32" s="38"/>
      <c r="DA32" s="79"/>
      <c r="DB32" s="102"/>
      <c r="DC32" s="87"/>
      <c r="DD32" s="96"/>
      <c r="DE32" s="85"/>
      <c r="DF32" s="103"/>
      <c r="DG32" s="83"/>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159" t="s">
        <v>40</v>
      </c>
      <c r="EJ32" s="186">
        <f>1-(SLOPE('III - US Trajectory'!$BF$3:$CC$3,'III - US Trajectory'!BF32:CC32))</f>
        <v>0.97210314808573206</v>
      </c>
    </row>
    <row r="33" spans="1:140" ht="15" x14ac:dyDescent="0.2">
      <c r="A33" s="8">
        <v>43936</v>
      </c>
      <c r="D33" s="17" t="s">
        <v>39</v>
      </c>
      <c r="E33" s="67">
        <v>28</v>
      </c>
      <c r="F33" s="65">
        <v>1.1900000000000001E-2</v>
      </c>
      <c r="G33" s="66">
        <f t="shared" si="0"/>
        <v>3917813.2</v>
      </c>
      <c r="H33" s="65">
        <f t="shared" si="1"/>
        <v>3.3834357123751157E-3</v>
      </c>
      <c r="I33" s="68">
        <v>43908</v>
      </c>
      <c r="J33" s="68">
        <v>43917</v>
      </c>
      <c r="K33" s="68"/>
      <c r="L33" s="68"/>
      <c r="M33" s="68"/>
      <c r="N33" s="69">
        <v>19</v>
      </c>
      <c r="O33" s="69">
        <f t="shared" si="3"/>
        <v>9</v>
      </c>
      <c r="P33" s="69"/>
      <c r="Q33" s="68"/>
      <c r="R33" s="68"/>
      <c r="S33" s="69">
        <f t="shared" si="2"/>
        <v>14</v>
      </c>
      <c r="T33" s="70"/>
      <c r="U33" s="17" t="s">
        <v>39</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v>
      </c>
      <c r="BE33" s="15">
        <v>0</v>
      </c>
      <c r="BF33" s="15">
        <v>0</v>
      </c>
      <c r="BG33" s="17" t="s">
        <v>39</v>
      </c>
      <c r="BH33" s="15">
        <v>0</v>
      </c>
      <c r="BI33" s="15">
        <v>0</v>
      </c>
      <c r="BJ33" s="15">
        <v>0</v>
      </c>
      <c r="BK33" s="15">
        <v>0</v>
      </c>
      <c r="BL33" s="15">
        <v>0</v>
      </c>
      <c r="BM33" s="15">
        <v>0</v>
      </c>
      <c r="BN33" s="15">
        <v>0</v>
      </c>
      <c r="BO33" s="15">
        <v>0</v>
      </c>
      <c r="BP33" s="15">
        <v>1</v>
      </c>
      <c r="BQ33" s="15">
        <v>1</v>
      </c>
      <c r="BR33" s="15">
        <v>1</v>
      </c>
      <c r="BS33" s="15">
        <v>2</v>
      </c>
      <c r="BT33" s="15">
        <v>2</v>
      </c>
      <c r="BU33" s="15">
        <v>3</v>
      </c>
      <c r="BV33" s="15">
        <v>3</v>
      </c>
      <c r="BW33" s="15">
        <v>4</v>
      </c>
      <c r="BX33" s="15">
        <v>4</v>
      </c>
      <c r="BY33" s="15">
        <v>10</v>
      </c>
      <c r="BZ33" s="15">
        <v>17</v>
      </c>
      <c r="CA33" s="23">
        <v>17</v>
      </c>
      <c r="CB33" s="23">
        <v>44</v>
      </c>
      <c r="CC33" s="23">
        <v>49</v>
      </c>
      <c r="CD33" s="23">
        <v>53</v>
      </c>
      <c r="CE33" s="23">
        <v>67</v>
      </c>
      <c r="CF33" s="15">
        <v>81</v>
      </c>
      <c r="CG33" s="15">
        <v>106</v>
      </c>
      <c r="CH33" s="15">
        <v>164</v>
      </c>
      <c r="CI33" s="15">
        <v>248</v>
      </c>
      <c r="CJ33" s="25">
        <v>322</v>
      </c>
      <c r="CK33" s="15">
        <v>377</v>
      </c>
      <c r="CL33" s="15">
        <v>429</v>
      </c>
      <c r="CM33" s="15">
        <v>481</v>
      </c>
      <c r="CN33" s="15">
        <v>568</v>
      </c>
      <c r="CO33" s="15">
        <v>721</v>
      </c>
      <c r="CP33" s="38"/>
      <c r="CQ33" s="38"/>
      <c r="CR33" s="38"/>
      <c r="CS33" s="38"/>
      <c r="CT33" s="38"/>
      <c r="CU33" s="60"/>
      <c r="CV33" s="38"/>
      <c r="CW33" s="38"/>
      <c r="CX33" s="38"/>
      <c r="CY33" s="38"/>
      <c r="CZ33" s="38"/>
      <c r="DA33" s="79"/>
      <c r="DB33" s="102"/>
      <c r="DC33" s="87"/>
      <c r="DD33" s="96"/>
      <c r="DE33" s="85"/>
      <c r="DF33" s="103"/>
      <c r="DG33" s="83"/>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159" t="s">
        <v>39</v>
      </c>
      <c r="EJ33" s="186">
        <f>1-(SLOPE('III - US Trajectory'!$BF$3:$CC$3,'III - US Trajectory'!BF33:CC33))</f>
        <v>0.971033482388589</v>
      </c>
    </row>
    <row r="34" spans="1:140" ht="15" x14ac:dyDescent="0.2">
      <c r="A34" s="8">
        <v>43931</v>
      </c>
      <c r="B34" s="8">
        <v>43951</v>
      </c>
      <c r="D34" s="17" t="s">
        <v>25</v>
      </c>
      <c r="E34" s="67">
        <v>22</v>
      </c>
      <c r="F34" s="65">
        <v>1.7000000000000001E-2</v>
      </c>
      <c r="G34" s="66">
        <f t="shared" si="0"/>
        <v>5596876</v>
      </c>
      <c r="H34" s="65">
        <f t="shared" si="1"/>
        <v>3.233269356208675E-3</v>
      </c>
      <c r="I34" s="68">
        <v>43901</v>
      </c>
      <c r="J34" s="68">
        <v>43913</v>
      </c>
      <c r="K34" s="68"/>
      <c r="L34" s="68"/>
      <c r="M34" s="68"/>
      <c r="N34" s="69">
        <v>12</v>
      </c>
      <c r="O34" s="69">
        <f t="shared" si="3"/>
        <v>12</v>
      </c>
      <c r="P34" s="69"/>
      <c r="Q34" s="68"/>
      <c r="R34" s="68"/>
      <c r="S34" s="69">
        <f t="shared" si="2"/>
        <v>12</v>
      </c>
      <c r="T34" s="70"/>
      <c r="U34" s="17" t="s">
        <v>25</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v>
      </c>
      <c r="BE34" s="15">
        <v>0</v>
      </c>
      <c r="BF34" s="15">
        <v>0</v>
      </c>
      <c r="BG34" s="17" t="s">
        <v>25</v>
      </c>
      <c r="BH34" s="15">
        <v>0</v>
      </c>
      <c r="BI34" s="15">
        <v>0</v>
      </c>
      <c r="BJ34" s="15">
        <v>0</v>
      </c>
      <c r="BK34" s="15">
        <v>0</v>
      </c>
      <c r="BL34" s="15">
        <v>0</v>
      </c>
      <c r="BM34" s="15">
        <v>0</v>
      </c>
      <c r="BN34" s="15">
        <v>0</v>
      </c>
      <c r="BO34" s="15">
        <v>1</v>
      </c>
      <c r="BP34" s="15">
        <v>1</v>
      </c>
      <c r="BQ34" s="15">
        <v>1</v>
      </c>
      <c r="BR34" s="15">
        <v>2</v>
      </c>
      <c r="BS34" s="15">
        <v>2</v>
      </c>
      <c r="BT34" s="23">
        <v>5</v>
      </c>
      <c r="BU34" s="23">
        <v>9</v>
      </c>
      <c r="BV34" s="23">
        <v>14</v>
      </c>
      <c r="BW34" s="23">
        <v>21</v>
      </c>
      <c r="BX34" s="15">
        <v>21</v>
      </c>
      <c r="BY34" s="15">
        <v>53</v>
      </c>
      <c r="BZ34" s="15">
        <v>59</v>
      </c>
      <c r="CA34" s="15">
        <v>77</v>
      </c>
      <c r="CB34" s="15">
        <v>89</v>
      </c>
      <c r="CC34" s="15">
        <v>113</v>
      </c>
      <c r="CD34" s="15">
        <v>134</v>
      </c>
      <c r="CE34" s="15">
        <v>167</v>
      </c>
      <c r="CF34" s="24">
        <v>234</v>
      </c>
      <c r="CG34" s="15">
        <v>261</v>
      </c>
      <c r="CH34" s="25">
        <v>286</v>
      </c>
      <c r="CI34" s="15">
        <v>344</v>
      </c>
      <c r="CJ34" s="15">
        <v>396</v>
      </c>
      <c r="CK34" s="15">
        <v>441</v>
      </c>
      <c r="CL34" s="15">
        <v>503</v>
      </c>
      <c r="CM34" s="15">
        <v>576</v>
      </c>
      <c r="CN34" s="15">
        <v>629</v>
      </c>
      <c r="CO34" s="15">
        <v>689</v>
      </c>
      <c r="CP34" s="40"/>
      <c r="CQ34" s="40"/>
      <c r="CR34" s="40"/>
      <c r="CS34" s="40"/>
      <c r="CT34" s="40"/>
      <c r="CU34" s="60"/>
      <c r="CV34" s="38"/>
      <c r="CW34" s="38"/>
      <c r="CX34" s="38"/>
      <c r="CY34" s="38"/>
      <c r="CZ34" s="38"/>
      <c r="DA34" s="79"/>
      <c r="DB34" s="102"/>
      <c r="DC34" s="87"/>
      <c r="DD34" s="96"/>
      <c r="DE34" s="85"/>
      <c r="DF34" s="103"/>
      <c r="DG34" s="83"/>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159" t="s">
        <v>25</v>
      </c>
      <c r="EJ34" s="186">
        <f>1-(SLOPE('III - US Trajectory'!$BF$3:$CC$3,'III - US Trajectory'!BF34:CC34))</f>
        <v>0.96968649157840392</v>
      </c>
    </row>
    <row r="35" spans="1:140" ht="15" x14ac:dyDescent="0.2">
      <c r="A35" s="10" t="s">
        <v>18</v>
      </c>
      <c r="D35" s="17" t="s">
        <v>17</v>
      </c>
      <c r="E35" s="67">
        <v>26</v>
      </c>
      <c r="F35" s="65">
        <v>1.35E-2</v>
      </c>
      <c r="G35" s="66">
        <f t="shared" si="0"/>
        <v>4444578</v>
      </c>
      <c r="H35" s="65">
        <f t="shared" si="1"/>
        <v>2.9657855342872025E-3</v>
      </c>
      <c r="I35" s="68">
        <v>43905</v>
      </c>
      <c r="J35" s="68">
        <v>43916</v>
      </c>
      <c r="K35" s="68"/>
      <c r="L35" s="68"/>
      <c r="M35" s="68"/>
      <c r="N35" s="69">
        <v>16</v>
      </c>
      <c r="O35" s="69">
        <f t="shared" si="3"/>
        <v>11</v>
      </c>
      <c r="P35" s="69"/>
      <c r="Q35" s="68"/>
      <c r="R35" s="68"/>
      <c r="S35" s="69">
        <f t="shared" si="2"/>
        <v>13.5</v>
      </c>
      <c r="T35" s="70"/>
      <c r="U35" s="17" t="s">
        <v>17</v>
      </c>
      <c r="V35" s="15">
        <v>0</v>
      </c>
      <c r="W35" s="15">
        <v>0</v>
      </c>
      <c r="X35" s="15">
        <v>0</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v>
      </c>
      <c r="BE35" s="15">
        <v>0</v>
      </c>
      <c r="BF35" s="15">
        <v>0</v>
      </c>
      <c r="BG35" s="17" t="s">
        <v>17</v>
      </c>
      <c r="BH35" s="15">
        <v>0</v>
      </c>
      <c r="BI35" s="15">
        <v>0</v>
      </c>
      <c r="BJ35" s="15">
        <v>0</v>
      </c>
      <c r="BK35" s="15">
        <v>0</v>
      </c>
      <c r="BL35" s="15">
        <v>0</v>
      </c>
      <c r="BM35" s="15">
        <v>0</v>
      </c>
      <c r="BN35" s="15">
        <v>0</v>
      </c>
      <c r="BO35" s="15">
        <v>1</v>
      </c>
      <c r="BP35" s="15">
        <v>1</v>
      </c>
      <c r="BQ35" s="15">
        <v>1</v>
      </c>
      <c r="BR35" s="15">
        <v>4</v>
      </c>
      <c r="BS35" s="15">
        <v>5</v>
      </c>
      <c r="BT35" s="15">
        <v>8</v>
      </c>
      <c r="BU35" s="15">
        <v>10</v>
      </c>
      <c r="BV35" s="15">
        <v>14</v>
      </c>
      <c r="BW35" s="15">
        <v>16</v>
      </c>
      <c r="BX35" s="23">
        <v>18</v>
      </c>
      <c r="BY35" s="23">
        <v>21</v>
      </c>
      <c r="BZ35" s="23">
        <v>26</v>
      </c>
      <c r="CA35" s="23">
        <v>28</v>
      </c>
      <c r="CB35" s="23">
        <v>50</v>
      </c>
      <c r="CC35" s="15">
        <v>64</v>
      </c>
      <c r="CD35" s="15">
        <v>87</v>
      </c>
      <c r="CE35" s="15">
        <v>103</v>
      </c>
      <c r="CF35" s="15">
        <v>123</v>
      </c>
      <c r="CG35" s="15">
        <v>162</v>
      </c>
      <c r="CH35" s="15">
        <v>197</v>
      </c>
      <c r="CI35" s="25">
        <v>247</v>
      </c>
      <c r="CJ35" s="15">
        <v>301</v>
      </c>
      <c r="CK35" s="15">
        <v>393</v>
      </c>
      <c r="CL35" s="15">
        <v>438</v>
      </c>
      <c r="CM35" s="15">
        <v>479</v>
      </c>
      <c r="CN35" s="15">
        <v>628</v>
      </c>
      <c r="CO35" s="15">
        <v>632</v>
      </c>
      <c r="CP35" s="38"/>
      <c r="CQ35" s="38"/>
      <c r="CR35" s="38"/>
      <c r="CS35" s="38"/>
      <c r="CT35" s="38"/>
      <c r="CU35" s="38"/>
      <c r="CV35" s="60"/>
      <c r="CW35" s="38"/>
      <c r="CX35" s="38"/>
      <c r="CY35" s="38"/>
      <c r="CZ35" s="38"/>
      <c r="DA35" s="79"/>
      <c r="DB35" s="102"/>
      <c r="DC35" s="87"/>
      <c r="DD35" s="96"/>
      <c r="DE35" s="85"/>
      <c r="DF35" s="103"/>
      <c r="DG35" s="83"/>
      <c r="DH35" s="5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159" t="s">
        <v>17</v>
      </c>
      <c r="EJ35" s="186">
        <f>1-(SLOPE('III - US Trajectory'!$BF$3:$CC$3,'III - US Trajectory'!BF35:CC35))</f>
        <v>0.9688339940030477</v>
      </c>
    </row>
    <row r="36" spans="1:140" ht="15" x14ac:dyDescent="0.2">
      <c r="A36" s="6">
        <v>43938</v>
      </c>
      <c r="D36" s="17" t="s">
        <v>4</v>
      </c>
      <c r="E36" s="67">
        <v>34</v>
      </c>
      <c r="F36" s="65">
        <v>9.1000000000000004E-3</v>
      </c>
      <c r="G36" s="66">
        <f t="shared" ref="G36:G55" si="5">$G$57*F36</f>
        <v>2995974.8000000003</v>
      </c>
      <c r="H36" s="65">
        <f t="shared" ref="H36:H55" si="6">CO36/$CO$57</f>
        <v>2.7405360000375416E-3</v>
      </c>
      <c r="I36" s="68">
        <v>43908</v>
      </c>
      <c r="J36" s="68">
        <v>43915</v>
      </c>
      <c r="K36" s="68"/>
      <c r="L36" s="68"/>
      <c r="M36" s="68"/>
      <c r="N36" s="69">
        <v>19</v>
      </c>
      <c r="O36" s="69">
        <f t="shared" si="3"/>
        <v>7</v>
      </c>
      <c r="P36" s="69"/>
      <c r="Q36" s="68"/>
      <c r="R36" s="68"/>
      <c r="S36" s="69">
        <f t="shared" si="2"/>
        <v>13</v>
      </c>
      <c r="T36" s="70"/>
      <c r="U36" s="17" t="s">
        <v>4</v>
      </c>
      <c r="V36" s="15">
        <v>0</v>
      </c>
      <c r="W36" s="15">
        <v>0</v>
      </c>
      <c r="X36" s="15">
        <v>0</v>
      </c>
      <c r="Y36" s="15">
        <v>0</v>
      </c>
      <c r="Z36" s="15">
        <v>0</v>
      </c>
      <c r="AA36" s="15">
        <v>0</v>
      </c>
      <c r="AB36" s="15">
        <v>0</v>
      </c>
      <c r="AC36" s="15">
        <v>0</v>
      </c>
      <c r="AD36" s="15">
        <v>0</v>
      </c>
      <c r="AE36" s="15">
        <v>0</v>
      </c>
      <c r="AF36" s="15">
        <v>0</v>
      </c>
      <c r="AG36" s="15">
        <v>0</v>
      </c>
      <c r="AH36" s="15">
        <v>0</v>
      </c>
      <c r="AI36" s="15">
        <v>0</v>
      </c>
      <c r="AJ36" s="15">
        <v>0</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v>
      </c>
      <c r="BE36" s="15">
        <v>0</v>
      </c>
      <c r="BF36" s="15">
        <v>0</v>
      </c>
      <c r="BG36" s="17" t="s">
        <v>4</v>
      </c>
      <c r="BH36" s="15">
        <v>0</v>
      </c>
      <c r="BI36" s="15">
        <v>0</v>
      </c>
      <c r="BJ36" s="15">
        <v>0</v>
      </c>
      <c r="BK36" s="15">
        <v>0</v>
      </c>
      <c r="BL36" s="15">
        <v>0</v>
      </c>
      <c r="BM36" s="15">
        <v>0</v>
      </c>
      <c r="BN36" s="15">
        <v>0</v>
      </c>
      <c r="BO36" s="15">
        <v>0</v>
      </c>
      <c r="BP36" s="15">
        <v>0</v>
      </c>
      <c r="BQ36" s="15">
        <v>0</v>
      </c>
      <c r="BR36" s="15">
        <v>0</v>
      </c>
      <c r="BS36" s="15">
        <v>0</v>
      </c>
      <c r="BT36" s="15">
        <v>0</v>
      </c>
      <c r="BU36" s="15">
        <v>0</v>
      </c>
      <c r="BV36" s="15">
        <v>9</v>
      </c>
      <c r="BW36" s="15">
        <v>12</v>
      </c>
      <c r="BX36" s="15">
        <v>3</v>
      </c>
      <c r="BY36" s="15">
        <v>3</v>
      </c>
      <c r="BZ36" s="15">
        <v>3</v>
      </c>
      <c r="CA36" s="23">
        <v>4</v>
      </c>
      <c r="CB36" s="23">
        <v>62</v>
      </c>
      <c r="CC36" s="23">
        <v>100</v>
      </c>
      <c r="CD36" s="23">
        <v>122</v>
      </c>
      <c r="CE36" s="23">
        <v>165</v>
      </c>
      <c r="CF36" s="15">
        <v>192</v>
      </c>
      <c r="CG36" s="15">
        <v>219</v>
      </c>
      <c r="CH36" s="25">
        <v>280</v>
      </c>
      <c r="CI36" s="15">
        <v>335</v>
      </c>
      <c r="CJ36" s="15">
        <v>381</v>
      </c>
      <c r="CK36" s="15">
        <v>409</v>
      </c>
      <c r="CL36" s="15">
        <v>426</v>
      </c>
      <c r="CM36" s="15">
        <v>473</v>
      </c>
      <c r="CN36" s="15">
        <v>523</v>
      </c>
      <c r="CO36" s="15">
        <v>584</v>
      </c>
      <c r="CP36" s="38"/>
      <c r="CQ36" s="38"/>
      <c r="CR36" s="38"/>
      <c r="CS36" s="38"/>
      <c r="CT36" s="38"/>
      <c r="CU36" s="38"/>
      <c r="CV36" s="38"/>
      <c r="CW36" s="60"/>
      <c r="CX36" s="38"/>
      <c r="CY36" s="38"/>
      <c r="CZ36" s="38"/>
      <c r="DA36" s="79"/>
      <c r="DB36" s="102"/>
      <c r="DC36" s="87"/>
      <c r="DD36" s="96"/>
      <c r="DE36" s="85"/>
      <c r="DF36" s="103"/>
      <c r="DG36" s="83"/>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159" t="s">
        <v>4</v>
      </c>
      <c r="EJ36" s="186">
        <f>1-(SLOPE('III - US Trajectory'!$BF$3:$CC$3,'III - US Trajectory'!BF36:CC36))</f>
        <v>0.96614924773068778</v>
      </c>
    </row>
    <row r="37" spans="1:140" ht="15" x14ac:dyDescent="0.2">
      <c r="A37" s="6">
        <v>43927</v>
      </c>
      <c r="B37" s="8">
        <v>43936</v>
      </c>
      <c r="D37" s="17" t="s">
        <v>12</v>
      </c>
      <c r="E37" s="67">
        <v>40</v>
      </c>
      <c r="F37" s="65">
        <v>5.3E-3</v>
      </c>
      <c r="G37" s="66">
        <f t="shared" si="5"/>
        <v>1744908.4</v>
      </c>
      <c r="H37" s="65">
        <f t="shared" si="6"/>
        <v>2.6560674246939187E-3</v>
      </c>
      <c r="I37" s="68">
        <v>43908</v>
      </c>
      <c r="J37" s="68">
        <v>43919</v>
      </c>
      <c r="K37" s="68"/>
      <c r="L37" s="68"/>
      <c r="M37" s="68"/>
      <c r="N37" s="69">
        <v>19</v>
      </c>
      <c r="O37" s="69">
        <f t="shared" si="3"/>
        <v>11</v>
      </c>
      <c r="P37" s="69"/>
      <c r="Q37" s="68"/>
      <c r="R37" s="68"/>
      <c r="S37" s="69">
        <f t="shared" si="2"/>
        <v>15</v>
      </c>
      <c r="T37" s="70"/>
      <c r="U37" s="17" t="s">
        <v>12</v>
      </c>
      <c r="V37" s="15">
        <v>0</v>
      </c>
      <c r="W37" s="15">
        <v>0</v>
      </c>
      <c r="X37" s="15">
        <v>0</v>
      </c>
      <c r="Y37" s="15">
        <v>0</v>
      </c>
      <c r="Z37" s="15">
        <v>0</v>
      </c>
      <c r="AA37" s="15">
        <v>0</v>
      </c>
      <c r="AB37" s="15">
        <v>0</v>
      </c>
      <c r="AC37" s="15">
        <v>0</v>
      </c>
      <c r="AD37" s="15">
        <v>0</v>
      </c>
      <c r="AE37" s="15">
        <v>0</v>
      </c>
      <c r="AF37" s="15">
        <v>0</v>
      </c>
      <c r="AG37" s="15">
        <v>0</v>
      </c>
      <c r="AH37" s="15">
        <v>0</v>
      </c>
      <c r="AI37" s="15">
        <v>0</v>
      </c>
      <c r="AJ37" s="15">
        <v>0</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v>
      </c>
      <c r="BE37" s="15">
        <v>0</v>
      </c>
      <c r="BF37" s="15">
        <v>0</v>
      </c>
      <c r="BG37" s="17" t="s">
        <v>12</v>
      </c>
      <c r="BH37" s="15">
        <v>0</v>
      </c>
      <c r="BI37" s="15">
        <v>0</v>
      </c>
      <c r="BJ37" s="15">
        <v>0</v>
      </c>
      <c r="BK37" s="15">
        <v>0</v>
      </c>
      <c r="BL37" s="15">
        <v>0</v>
      </c>
      <c r="BM37" s="15">
        <v>0</v>
      </c>
      <c r="BN37" s="15">
        <v>0</v>
      </c>
      <c r="BO37" s="15">
        <v>0</v>
      </c>
      <c r="BP37" s="15">
        <v>0</v>
      </c>
      <c r="BQ37" s="15">
        <v>0</v>
      </c>
      <c r="BR37" s="15">
        <v>0</v>
      </c>
      <c r="BS37" s="15">
        <v>0</v>
      </c>
      <c r="BT37" s="15">
        <v>0</v>
      </c>
      <c r="BU37" s="15">
        <v>0</v>
      </c>
      <c r="BV37" s="15">
        <v>1</v>
      </c>
      <c r="BW37" s="15">
        <v>2</v>
      </c>
      <c r="BX37" s="15">
        <v>4</v>
      </c>
      <c r="BY37" s="15">
        <v>4</v>
      </c>
      <c r="BZ37" s="15">
        <v>8</v>
      </c>
      <c r="CA37" s="23">
        <v>9</v>
      </c>
      <c r="CB37" s="23">
        <v>23</v>
      </c>
      <c r="CC37" s="23">
        <v>36</v>
      </c>
      <c r="CD37" s="23">
        <v>42</v>
      </c>
      <c r="CE37" s="15">
        <v>42</v>
      </c>
      <c r="CF37" s="15">
        <v>68</v>
      </c>
      <c r="CG37" s="15">
        <v>81</v>
      </c>
      <c r="CH37" s="15">
        <v>91</v>
      </c>
      <c r="CI37" s="15">
        <v>146</v>
      </c>
      <c r="CJ37" s="15">
        <v>205</v>
      </c>
      <c r="CK37" s="15">
        <v>234</v>
      </c>
      <c r="CL37" s="25">
        <v>281</v>
      </c>
      <c r="CM37" s="15">
        <v>340</v>
      </c>
      <c r="CN37" s="15">
        <v>515</v>
      </c>
      <c r="CO37" s="15">
        <v>566</v>
      </c>
      <c r="CP37" s="38"/>
      <c r="CQ37" s="38"/>
      <c r="CR37" s="38"/>
      <c r="CS37" s="38"/>
      <c r="CT37" s="38"/>
      <c r="CU37" s="38"/>
      <c r="CV37" s="38"/>
      <c r="CW37" s="60"/>
      <c r="CX37" s="38"/>
      <c r="CY37" s="38"/>
      <c r="CZ37" s="38"/>
      <c r="DA37" s="79"/>
      <c r="DB37" s="102"/>
      <c r="DC37" s="87"/>
      <c r="DD37" s="96"/>
      <c r="DE37" s="85"/>
      <c r="DF37" s="103"/>
      <c r="DG37" s="83"/>
      <c r="DH37" s="38"/>
      <c r="DI37" s="5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159" t="s">
        <v>12</v>
      </c>
      <c r="EJ37" s="186">
        <f>1-(SLOPE('III - US Trajectory'!$BF$3:$CC$3,'III - US Trajectory'!BF37:CC37))</f>
        <v>0.96417555574613556</v>
      </c>
    </row>
    <row r="38" spans="1:140" ht="15" x14ac:dyDescent="0.2">
      <c r="A38" s="18"/>
      <c r="B38" s="19"/>
      <c r="C38" s="3"/>
      <c r="D38" s="17" t="s">
        <v>58</v>
      </c>
      <c r="E38" s="67">
        <v>50</v>
      </c>
      <c r="F38" s="65">
        <v>2.0999999999999999E-3</v>
      </c>
      <c r="G38" s="66">
        <f t="shared" si="5"/>
        <v>691378.79999999993</v>
      </c>
      <c r="H38" s="65">
        <f t="shared" si="6"/>
        <v>2.7499213972979443E-3</v>
      </c>
      <c r="I38" s="68">
        <v>43905</v>
      </c>
      <c r="J38" s="68">
        <v>43917</v>
      </c>
      <c r="K38" s="68"/>
      <c r="L38" s="68"/>
      <c r="M38" s="68"/>
      <c r="N38" s="69">
        <v>16</v>
      </c>
      <c r="O38" s="69">
        <f t="shared" si="3"/>
        <v>12</v>
      </c>
      <c r="P38" s="69"/>
      <c r="Q38" s="68"/>
      <c r="R38" s="68"/>
      <c r="S38" s="69">
        <f t="shared" si="2"/>
        <v>14</v>
      </c>
      <c r="T38" s="70"/>
      <c r="U38" s="17" t="s">
        <v>58</v>
      </c>
      <c r="V38" s="15">
        <v>0</v>
      </c>
      <c r="W38" s="15">
        <v>0</v>
      </c>
      <c r="X38" s="15">
        <v>0</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v>
      </c>
      <c r="BE38" s="15">
        <v>0</v>
      </c>
      <c r="BF38" s="15">
        <v>0</v>
      </c>
      <c r="BG38" s="17" t="s">
        <v>58</v>
      </c>
      <c r="BH38" s="15">
        <v>0</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23">
        <v>0</v>
      </c>
      <c r="BY38" s="23">
        <v>22</v>
      </c>
      <c r="BZ38" s="23">
        <v>22</v>
      </c>
      <c r="CA38" s="23">
        <v>31</v>
      </c>
      <c r="CB38" s="23">
        <v>71</v>
      </c>
      <c r="CC38" s="15">
        <v>77</v>
      </c>
      <c r="CD38" s="15">
        <v>0</v>
      </c>
      <c r="CE38" s="15">
        <v>102</v>
      </c>
      <c r="CF38" s="15">
        <v>120</v>
      </c>
      <c r="CG38" s="15">
        <v>141</v>
      </c>
      <c r="CH38" s="15">
        <v>187</v>
      </c>
      <c r="CI38" s="15">
        <v>231</v>
      </c>
      <c r="CJ38" s="25">
        <v>271</v>
      </c>
      <c r="CK38" s="15">
        <v>304</v>
      </c>
      <c r="CL38" s="15">
        <v>342</v>
      </c>
      <c r="CM38" s="15">
        <v>401</v>
      </c>
      <c r="CN38" s="15">
        <v>495</v>
      </c>
      <c r="CO38" s="15">
        <v>586</v>
      </c>
      <c r="CP38" s="38"/>
      <c r="CQ38" s="38"/>
      <c r="CR38" s="38"/>
      <c r="CS38" s="38"/>
      <c r="CT38" s="38"/>
      <c r="CU38" s="38"/>
      <c r="CV38" s="38"/>
      <c r="CW38" s="38"/>
      <c r="CX38" s="60"/>
      <c r="CY38" s="38"/>
      <c r="CZ38" s="38"/>
      <c r="DA38" s="79"/>
      <c r="DB38" s="102"/>
      <c r="DC38" s="87"/>
      <c r="DD38" s="96"/>
      <c r="DE38" s="85"/>
      <c r="DF38" s="103"/>
      <c r="DG38" s="83"/>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159" t="s">
        <v>58</v>
      </c>
      <c r="EJ38" s="186">
        <f>1-(SLOPE('III - US Trajectory'!$BF$3:$CC$3,'III - US Trajectory'!BF38:CC38))</f>
        <v>0.96354178431051951</v>
      </c>
    </row>
    <row r="39" spans="1:140" ht="15" x14ac:dyDescent="0.2">
      <c r="A39" s="6">
        <v>43937</v>
      </c>
      <c r="D39" s="17" t="s">
        <v>15</v>
      </c>
      <c r="E39" s="67">
        <v>32</v>
      </c>
      <c r="F39" s="65">
        <v>9.4999999999999998E-3</v>
      </c>
      <c r="G39" s="66">
        <f t="shared" si="5"/>
        <v>3127666</v>
      </c>
      <c r="H39" s="65">
        <f t="shared" si="6"/>
        <v>2.5669061507200947E-3</v>
      </c>
      <c r="I39" s="68">
        <v>43905</v>
      </c>
      <c r="J39" s="68">
        <v>43918</v>
      </c>
      <c r="K39" s="68"/>
      <c r="L39" s="68"/>
      <c r="M39" s="68"/>
      <c r="N39" s="69">
        <v>16</v>
      </c>
      <c r="O39" s="69">
        <f t="shared" si="3"/>
        <v>13</v>
      </c>
      <c r="P39" s="69"/>
      <c r="Q39" s="68"/>
      <c r="R39" s="68"/>
      <c r="S39" s="69">
        <f t="shared" si="2"/>
        <v>14.5</v>
      </c>
      <c r="T39" s="70"/>
      <c r="U39" s="17" t="s">
        <v>15</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v>
      </c>
      <c r="BE39" s="15">
        <v>0</v>
      </c>
      <c r="BF39" s="15">
        <v>0</v>
      </c>
      <c r="BG39" s="17" t="s">
        <v>15</v>
      </c>
      <c r="BH39" s="15">
        <v>0</v>
      </c>
      <c r="BI39" s="15">
        <v>0</v>
      </c>
      <c r="BJ39" s="15">
        <v>0</v>
      </c>
      <c r="BK39" s="15">
        <v>0</v>
      </c>
      <c r="BL39" s="15">
        <v>0</v>
      </c>
      <c r="BM39" s="15">
        <v>0</v>
      </c>
      <c r="BN39" s="15">
        <v>0</v>
      </c>
      <c r="BO39" s="15">
        <v>0</v>
      </c>
      <c r="BP39" s="15">
        <v>0</v>
      </c>
      <c r="BQ39" s="15">
        <v>0</v>
      </c>
      <c r="BR39" s="15">
        <v>3</v>
      </c>
      <c r="BS39" s="15">
        <v>8</v>
      </c>
      <c r="BT39" s="15">
        <v>13</v>
      </c>
      <c r="BU39" s="15">
        <v>14</v>
      </c>
      <c r="BV39" s="15">
        <v>17</v>
      </c>
      <c r="BW39" s="15">
        <v>17</v>
      </c>
      <c r="BX39" s="23">
        <v>18</v>
      </c>
      <c r="BY39" s="23">
        <v>23</v>
      </c>
      <c r="BZ39" s="23">
        <v>23</v>
      </c>
      <c r="CA39" s="23">
        <v>38</v>
      </c>
      <c r="CB39" s="23">
        <v>44</v>
      </c>
      <c r="CC39" s="15">
        <v>45</v>
      </c>
      <c r="CD39" s="15">
        <v>69</v>
      </c>
      <c r="CE39" s="15">
        <v>90</v>
      </c>
      <c r="CF39" s="15">
        <v>105</v>
      </c>
      <c r="CG39" s="15">
        <v>124</v>
      </c>
      <c r="CH39" s="15">
        <v>146</v>
      </c>
      <c r="CI39" s="15">
        <v>179</v>
      </c>
      <c r="CJ39" s="15">
        <v>235</v>
      </c>
      <c r="CK39" s="25">
        <v>298</v>
      </c>
      <c r="CL39" s="15">
        <v>336</v>
      </c>
      <c r="CM39" s="15">
        <v>424</v>
      </c>
      <c r="CN39" s="15">
        <v>497</v>
      </c>
      <c r="CO39" s="15">
        <v>547</v>
      </c>
      <c r="CP39" s="38"/>
      <c r="CQ39" s="38"/>
      <c r="CR39" s="38"/>
      <c r="CS39" s="38"/>
      <c r="CT39" s="38"/>
      <c r="CU39" s="38"/>
      <c r="CV39" s="38"/>
      <c r="CW39" s="38"/>
      <c r="CX39" s="60"/>
      <c r="CY39" s="38"/>
      <c r="CZ39" s="38"/>
      <c r="DA39" s="79"/>
      <c r="DB39" s="102"/>
      <c r="DC39" s="87"/>
      <c r="DD39" s="96"/>
      <c r="DE39" s="85"/>
      <c r="DF39" s="103"/>
      <c r="DG39" s="83"/>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159" t="s">
        <v>15</v>
      </c>
      <c r="EJ39" s="186">
        <f>1-(SLOPE('III - US Trajectory'!$BF$3:$CC$3,'III - US Trajectory'!BF39:CC39))</f>
        <v>0.96230485253306086</v>
      </c>
    </row>
    <row r="40" spans="1:140" ht="15" x14ac:dyDescent="0.2">
      <c r="A40" s="8">
        <v>43927</v>
      </c>
      <c r="D40" s="17" t="s">
        <v>43</v>
      </c>
      <c r="E40" s="67">
        <v>45</v>
      </c>
      <c r="F40" s="65">
        <v>3.2000000000000002E-3</v>
      </c>
      <c r="G40" s="66">
        <f t="shared" si="5"/>
        <v>1053529.6000000001</v>
      </c>
      <c r="H40" s="65">
        <f t="shared" si="6"/>
        <v>2.6560674246939187E-3</v>
      </c>
      <c r="I40" s="68">
        <v>43906</v>
      </c>
      <c r="J40" s="68">
        <v>43919</v>
      </c>
      <c r="K40" s="68"/>
      <c r="L40" s="68"/>
      <c r="M40" s="68"/>
      <c r="N40" s="69">
        <v>17</v>
      </c>
      <c r="O40" s="69">
        <f t="shared" si="3"/>
        <v>13</v>
      </c>
      <c r="P40" s="69"/>
      <c r="Q40" s="68"/>
      <c r="R40" s="68"/>
      <c r="S40" s="69">
        <f t="shared" si="2"/>
        <v>15</v>
      </c>
      <c r="T40" s="70"/>
      <c r="U40" s="17" t="s">
        <v>43</v>
      </c>
      <c r="V40" s="15">
        <v>0</v>
      </c>
      <c r="W40" s="15">
        <v>0</v>
      </c>
      <c r="X40" s="15">
        <v>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v>
      </c>
      <c r="BE40" s="15">
        <v>0</v>
      </c>
      <c r="BF40" s="15">
        <v>0</v>
      </c>
      <c r="BG40" s="17" t="s">
        <v>43</v>
      </c>
      <c r="BH40" s="15">
        <v>0</v>
      </c>
      <c r="BI40" s="15">
        <v>0</v>
      </c>
      <c r="BJ40" s="15">
        <v>1</v>
      </c>
      <c r="BK40" s="15">
        <v>2</v>
      </c>
      <c r="BL40" s="15">
        <v>2</v>
      </c>
      <c r="BM40" s="15">
        <v>2</v>
      </c>
      <c r="BN40" s="15">
        <v>2</v>
      </c>
      <c r="BO40" s="15">
        <v>2</v>
      </c>
      <c r="BP40" s="15">
        <v>3</v>
      </c>
      <c r="BQ40" s="15">
        <v>3</v>
      </c>
      <c r="BR40" s="15">
        <v>3</v>
      </c>
      <c r="BS40" s="15">
        <v>3</v>
      </c>
      <c r="BT40" s="15">
        <v>5</v>
      </c>
      <c r="BU40" s="15">
        <v>3</v>
      </c>
      <c r="BV40" s="15">
        <v>12</v>
      </c>
      <c r="BW40" s="15">
        <v>20</v>
      </c>
      <c r="BX40" s="15">
        <v>20</v>
      </c>
      <c r="BY40" s="23">
        <v>21</v>
      </c>
      <c r="BZ40" s="23">
        <v>23</v>
      </c>
      <c r="CA40" s="23">
        <v>33</v>
      </c>
      <c r="CB40" s="23">
        <v>44</v>
      </c>
      <c r="CC40" s="23">
        <v>54</v>
      </c>
      <c r="CD40" s="23">
        <v>66</v>
      </c>
      <c r="CE40" s="15">
        <v>83</v>
      </c>
      <c r="CF40" s="15">
        <v>106</v>
      </c>
      <c r="CG40" s="15">
        <v>124</v>
      </c>
      <c r="CH40" s="15">
        <v>132</v>
      </c>
      <c r="CI40" s="15">
        <v>165</v>
      </c>
      <c r="CJ40" s="15">
        <v>203</v>
      </c>
      <c r="CK40" s="15">
        <v>239</v>
      </c>
      <c r="CL40" s="25">
        <v>294</v>
      </c>
      <c r="CM40" s="15">
        <v>408</v>
      </c>
      <c r="CN40" s="15">
        <v>488</v>
      </c>
      <c r="CO40" s="15">
        <v>566</v>
      </c>
      <c r="CP40" s="38"/>
      <c r="CQ40" s="38"/>
      <c r="CR40" s="38"/>
      <c r="CS40" s="38"/>
      <c r="CT40" s="38"/>
      <c r="CU40" s="38"/>
      <c r="CV40" s="38"/>
      <c r="CW40" s="38"/>
      <c r="CX40" s="38"/>
      <c r="CY40" s="60"/>
      <c r="CZ40" s="38"/>
      <c r="DA40" s="79"/>
      <c r="DB40" s="102"/>
      <c r="DC40" s="87"/>
      <c r="DD40" s="96"/>
      <c r="DE40" s="85"/>
      <c r="DF40" s="103"/>
      <c r="DG40" s="83"/>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159" t="s">
        <v>43</v>
      </c>
      <c r="EJ40" s="186">
        <f>1-(SLOPE('III - US Trajectory'!$BF$3:$CC$3,'III - US Trajectory'!BF40:CC40))</f>
        <v>0.96197229872266887</v>
      </c>
    </row>
    <row r="41" spans="1:140" ht="15" x14ac:dyDescent="0.2">
      <c r="A41" s="6">
        <v>43938</v>
      </c>
      <c r="D41" s="17" t="s">
        <v>16</v>
      </c>
      <c r="E41" s="67">
        <v>36</v>
      </c>
      <c r="F41" s="65">
        <v>8.8000000000000005E-3</v>
      </c>
      <c r="G41" s="66">
        <f t="shared" si="5"/>
        <v>2897206.4000000004</v>
      </c>
      <c r="H41" s="65">
        <f t="shared" si="6"/>
        <v>2.275958835647616E-3</v>
      </c>
      <c r="I41" s="68">
        <v>43906</v>
      </c>
      <c r="J41" s="68">
        <v>43918</v>
      </c>
      <c r="K41" s="68"/>
      <c r="L41" s="68"/>
      <c r="M41" s="68"/>
      <c r="N41" s="69">
        <v>17</v>
      </c>
      <c r="O41" s="69">
        <f t="shared" si="3"/>
        <v>12</v>
      </c>
      <c r="P41" s="69"/>
      <c r="Q41" s="68"/>
      <c r="R41" s="68"/>
      <c r="S41" s="69">
        <f t="shared" si="2"/>
        <v>14.5</v>
      </c>
      <c r="T41" s="70"/>
      <c r="U41" s="17" t="s">
        <v>16</v>
      </c>
      <c r="V41" s="15">
        <v>0</v>
      </c>
      <c r="W41" s="15">
        <v>0</v>
      </c>
      <c r="X41" s="15">
        <v>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0</v>
      </c>
      <c r="BE41" s="15">
        <v>0</v>
      </c>
      <c r="BF41" s="15">
        <v>0</v>
      </c>
      <c r="BG41" s="17" t="s">
        <v>16</v>
      </c>
      <c r="BH41" s="15">
        <v>0</v>
      </c>
      <c r="BI41" s="15">
        <v>0</v>
      </c>
      <c r="BJ41" s="15">
        <v>0</v>
      </c>
      <c r="BK41" s="15">
        <v>0</v>
      </c>
      <c r="BL41" s="15">
        <v>0</v>
      </c>
      <c r="BM41" s="15">
        <v>0</v>
      </c>
      <c r="BN41" s="15">
        <v>0</v>
      </c>
      <c r="BO41" s="15">
        <v>0</v>
      </c>
      <c r="BP41" s="15">
        <v>0</v>
      </c>
      <c r="BQ41" s="15">
        <v>1</v>
      </c>
      <c r="BR41" s="15">
        <v>1</v>
      </c>
      <c r="BS41" s="15">
        <v>1</v>
      </c>
      <c r="BT41" s="15">
        <v>1</v>
      </c>
      <c r="BU41" s="15">
        <v>4</v>
      </c>
      <c r="BV41" s="15">
        <v>6</v>
      </c>
      <c r="BW41" s="15">
        <v>8</v>
      </c>
      <c r="BX41" s="15">
        <v>8</v>
      </c>
      <c r="BY41" s="23">
        <v>11</v>
      </c>
      <c r="BZ41" s="23">
        <v>18</v>
      </c>
      <c r="CA41" s="23">
        <v>22</v>
      </c>
      <c r="CB41" s="23">
        <v>35</v>
      </c>
      <c r="CC41" s="15">
        <v>48</v>
      </c>
      <c r="CD41" s="15">
        <v>57</v>
      </c>
      <c r="CE41" s="15">
        <v>65</v>
      </c>
      <c r="CF41" s="15">
        <v>84</v>
      </c>
      <c r="CG41" s="15">
        <v>100</v>
      </c>
      <c r="CH41" s="15">
        <v>134</v>
      </c>
      <c r="CI41" s="15">
        <v>172</v>
      </c>
      <c r="CJ41" s="15">
        <v>206</v>
      </c>
      <c r="CK41" s="25">
        <v>266</v>
      </c>
      <c r="CL41" s="15">
        <v>330</v>
      </c>
      <c r="CM41" s="15">
        <v>372</v>
      </c>
      <c r="CN41" s="15">
        <v>434</v>
      </c>
      <c r="CO41" s="15">
        <v>485</v>
      </c>
      <c r="CP41" s="38"/>
      <c r="CQ41" s="38"/>
      <c r="CR41" s="38"/>
      <c r="CS41" s="38"/>
      <c r="CT41" s="38"/>
      <c r="CU41" s="38"/>
      <c r="CV41" s="38"/>
      <c r="CW41" s="38"/>
      <c r="CX41" s="60"/>
      <c r="CY41" s="38"/>
      <c r="CZ41" s="38"/>
      <c r="DA41" s="79"/>
      <c r="DB41" s="102"/>
      <c r="DC41" s="87"/>
      <c r="DD41" s="96"/>
      <c r="DE41" s="85"/>
      <c r="DF41" s="103"/>
      <c r="DG41" s="83"/>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159" t="s">
        <v>16</v>
      </c>
      <c r="EJ41" s="186">
        <f>1-(SLOPE('III - US Trajectory'!$BF$3:$CC$3,'III - US Trajectory'!BF41:CC41))</f>
        <v>0.9583199817775393</v>
      </c>
    </row>
    <row r="42" spans="1:140" ht="15" x14ac:dyDescent="0.2">
      <c r="A42" s="8">
        <v>43927</v>
      </c>
      <c r="D42" s="17" t="s">
        <v>31</v>
      </c>
      <c r="E42" s="67">
        <v>42</v>
      </c>
      <c r="F42" s="65">
        <v>4.1000000000000003E-3</v>
      </c>
      <c r="G42" s="66">
        <f t="shared" si="5"/>
        <v>1349834.8</v>
      </c>
      <c r="H42" s="65">
        <f t="shared" si="6"/>
        <v>1.6752934109818534E-3</v>
      </c>
      <c r="I42" s="68">
        <v>43905</v>
      </c>
      <c r="J42" s="68">
        <v>43920</v>
      </c>
      <c r="K42" s="68"/>
      <c r="L42" s="68"/>
      <c r="M42" s="68"/>
      <c r="N42" s="69">
        <v>16</v>
      </c>
      <c r="O42" s="69">
        <f t="shared" si="3"/>
        <v>15</v>
      </c>
      <c r="P42" s="69"/>
      <c r="Q42" s="68"/>
      <c r="R42" s="68"/>
      <c r="S42" s="69">
        <f t="shared" si="2"/>
        <v>15.5</v>
      </c>
      <c r="T42" s="70"/>
      <c r="U42" s="17" t="s">
        <v>31</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v>
      </c>
      <c r="BE42" s="15">
        <v>0</v>
      </c>
      <c r="BF42" s="15">
        <v>0</v>
      </c>
      <c r="BG42" s="17" t="s">
        <v>31</v>
      </c>
      <c r="BH42" s="15">
        <v>0</v>
      </c>
      <c r="BI42" s="15">
        <v>0</v>
      </c>
      <c r="BJ42" s="15">
        <v>0</v>
      </c>
      <c r="BK42" s="15">
        <v>1</v>
      </c>
      <c r="BL42" s="15">
        <v>2</v>
      </c>
      <c r="BM42" s="15">
        <v>2</v>
      </c>
      <c r="BN42" s="15">
        <v>2</v>
      </c>
      <c r="BO42" s="15">
        <v>2</v>
      </c>
      <c r="BP42" s="15">
        <v>2</v>
      </c>
      <c r="BQ42" s="15">
        <v>4</v>
      </c>
      <c r="BR42" s="15">
        <v>4</v>
      </c>
      <c r="BS42" s="15">
        <v>4</v>
      </c>
      <c r="BT42" s="15">
        <v>5</v>
      </c>
      <c r="BU42" s="15">
        <v>6</v>
      </c>
      <c r="BV42" s="15">
        <v>6</v>
      </c>
      <c r="BW42" s="15">
        <v>7</v>
      </c>
      <c r="BX42" s="23">
        <v>7</v>
      </c>
      <c r="BY42" s="23">
        <v>17</v>
      </c>
      <c r="BZ42" s="23">
        <v>26</v>
      </c>
      <c r="CA42" s="23">
        <v>37</v>
      </c>
      <c r="CB42" s="23">
        <v>42</v>
      </c>
      <c r="CC42" s="15">
        <v>53</v>
      </c>
      <c r="CD42" s="15">
        <v>61</v>
      </c>
      <c r="CE42" s="15">
        <v>73</v>
      </c>
      <c r="CF42" s="15">
        <v>101</v>
      </c>
      <c r="CG42" s="15">
        <v>101</v>
      </c>
      <c r="CH42" s="15">
        <v>108</v>
      </c>
      <c r="CI42" s="15">
        <v>137</v>
      </c>
      <c r="CJ42" s="15">
        <v>158</v>
      </c>
      <c r="CK42" s="15">
        <v>187</v>
      </c>
      <c r="CL42" s="15">
        <v>214</v>
      </c>
      <c r="CM42" s="25">
        <v>314</v>
      </c>
      <c r="CN42" s="15">
        <v>357</v>
      </c>
      <c r="CO42" s="15">
        <v>357</v>
      </c>
      <c r="CP42" s="38"/>
      <c r="CQ42" s="38"/>
      <c r="CR42" s="38"/>
      <c r="CS42" s="38"/>
      <c r="CT42" s="38"/>
      <c r="CU42" s="38"/>
      <c r="CV42" s="38"/>
      <c r="CW42" s="38"/>
      <c r="CX42" s="38"/>
      <c r="CY42" s="38"/>
      <c r="CZ42" s="60"/>
      <c r="DA42" s="79"/>
      <c r="DB42" s="102"/>
      <c r="DC42" s="87"/>
      <c r="DD42" s="96"/>
      <c r="DE42" s="85"/>
      <c r="DF42" s="103"/>
      <c r="DG42" s="83"/>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159" t="s">
        <v>31</v>
      </c>
      <c r="EJ42" s="186">
        <f>1-(SLOPE('III - US Trajectory'!$BF$3:$CC$3,'III - US Trajectory'!BF42:CC42))</f>
        <v>0.94339411065509426</v>
      </c>
    </row>
    <row r="43" spans="1:140" ht="15" x14ac:dyDescent="0.2">
      <c r="A43" s="7">
        <v>43966</v>
      </c>
      <c r="D43" s="17" t="s">
        <v>8</v>
      </c>
      <c r="E43" s="67">
        <v>46</v>
      </c>
      <c r="F43" s="65">
        <v>2.8999999999999998E-3</v>
      </c>
      <c r="G43" s="66">
        <f t="shared" si="5"/>
        <v>954761.2</v>
      </c>
      <c r="H43" s="65">
        <f t="shared" si="6"/>
        <v>1.7269130959140673E-3</v>
      </c>
      <c r="I43" s="68">
        <v>43908</v>
      </c>
      <c r="J43" s="68">
        <v>43920</v>
      </c>
      <c r="K43" s="68"/>
      <c r="L43" s="68"/>
      <c r="M43" s="68"/>
      <c r="N43" s="69">
        <v>19</v>
      </c>
      <c r="O43" s="69">
        <f t="shared" si="3"/>
        <v>12</v>
      </c>
      <c r="P43" s="69"/>
      <c r="Q43" s="68"/>
      <c r="R43" s="68"/>
      <c r="S43" s="69">
        <f t="shared" si="2"/>
        <v>15.5</v>
      </c>
      <c r="T43" s="70"/>
      <c r="U43" s="17" t="s">
        <v>8</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7" t="s">
        <v>8</v>
      </c>
      <c r="BH43" s="15">
        <v>0</v>
      </c>
      <c r="BI43" s="15">
        <v>0</v>
      </c>
      <c r="BJ43" s="15">
        <v>0</v>
      </c>
      <c r="BK43" s="15">
        <v>0</v>
      </c>
      <c r="BL43" s="15">
        <v>0</v>
      </c>
      <c r="BM43" s="15">
        <v>0</v>
      </c>
      <c r="BN43" s="15">
        <v>0</v>
      </c>
      <c r="BO43" s="15">
        <v>0</v>
      </c>
      <c r="BP43" s="15">
        <v>0</v>
      </c>
      <c r="BQ43" s="15">
        <v>0</v>
      </c>
      <c r="BR43" s="15">
        <v>0</v>
      </c>
      <c r="BS43" s="15">
        <v>0</v>
      </c>
      <c r="BT43" s="15">
        <v>1</v>
      </c>
      <c r="BU43" s="15">
        <v>1</v>
      </c>
      <c r="BV43" s="15">
        <v>4</v>
      </c>
      <c r="BW43" s="15">
        <v>6</v>
      </c>
      <c r="BX43" s="15">
        <v>6</v>
      </c>
      <c r="BY43" s="15">
        <v>8</v>
      </c>
      <c r="BZ43" s="15">
        <v>16</v>
      </c>
      <c r="CA43" s="23">
        <v>19</v>
      </c>
      <c r="CB43" s="23">
        <v>30</v>
      </c>
      <c r="CC43" s="23">
        <v>39</v>
      </c>
      <c r="CD43" s="23">
        <v>45</v>
      </c>
      <c r="CE43" s="23">
        <v>56</v>
      </c>
      <c r="CF43" s="15">
        <v>68</v>
      </c>
      <c r="CG43" s="15">
        <v>104</v>
      </c>
      <c r="CH43" s="15">
        <v>119</v>
      </c>
      <c r="CI43" s="15">
        <v>130</v>
      </c>
      <c r="CJ43" s="15">
        <v>163</v>
      </c>
      <c r="CK43" s="15">
        <v>214</v>
      </c>
      <c r="CL43" s="15">
        <v>232</v>
      </c>
      <c r="CM43" s="25">
        <v>264</v>
      </c>
      <c r="CN43" s="15">
        <v>319</v>
      </c>
      <c r="CO43" s="15">
        <v>368</v>
      </c>
      <c r="CP43" s="38"/>
      <c r="CQ43" s="38"/>
      <c r="CR43" s="38"/>
      <c r="CS43" s="38"/>
      <c r="CT43" s="38"/>
      <c r="CU43" s="38"/>
      <c r="CV43" s="38"/>
      <c r="CW43" s="38"/>
      <c r="CX43" s="38"/>
      <c r="CY43" s="38"/>
      <c r="CZ43" s="60"/>
      <c r="DA43" s="79"/>
      <c r="DB43" s="102"/>
      <c r="DC43" s="87"/>
      <c r="DD43" s="96"/>
      <c r="DE43" s="85"/>
      <c r="DF43" s="103"/>
      <c r="DG43" s="83"/>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159" t="s">
        <v>8</v>
      </c>
      <c r="EJ43" s="186">
        <f>1-(SLOPE('III - US Trajectory'!$BF$3:$CC$3,'III - US Trajectory'!BF43:CC43))</f>
        <v>0.94264064946007409</v>
      </c>
    </row>
    <row r="44" spans="1:140" ht="15" x14ac:dyDescent="0.2">
      <c r="A44" s="8">
        <v>43936</v>
      </c>
      <c r="D44" s="17" t="s">
        <v>49</v>
      </c>
      <c r="E44" s="67">
        <v>51</v>
      </c>
      <c r="F44" s="65">
        <v>1.9E-3</v>
      </c>
      <c r="G44" s="66">
        <f t="shared" si="5"/>
        <v>625533.19999999995</v>
      </c>
      <c r="H44" s="65">
        <f t="shared" si="6"/>
        <v>1.5063562602946076E-3</v>
      </c>
      <c r="I44" s="68">
        <v>43908</v>
      </c>
      <c r="J44" s="68">
        <v>43921</v>
      </c>
      <c r="K44" s="68"/>
      <c r="L44" s="68"/>
      <c r="M44" s="68"/>
      <c r="N44" s="69">
        <v>19</v>
      </c>
      <c r="O44" s="69">
        <f t="shared" si="3"/>
        <v>13</v>
      </c>
      <c r="P44" s="69"/>
      <c r="Q44" s="68"/>
      <c r="R44" s="68"/>
      <c r="S44" s="69">
        <f t="shared" si="2"/>
        <v>16</v>
      </c>
      <c r="T44" s="70"/>
      <c r="U44" s="17" t="s">
        <v>49</v>
      </c>
      <c r="V44" s="15">
        <v>0</v>
      </c>
      <c r="W44" s="15">
        <v>0</v>
      </c>
      <c r="X44" s="15">
        <v>0</v>
      </c>
      <c r="Y44" s="15">
        <v>0</v>
      </c>
      <c r="Z44" s="15">
        <v>0</v>
      </c>
      <c r="AA44" s="15">
        <v>0</v>
      </c>
      <c r="AB44" s="15">
        <v>0</v>
      </c>
      <c r="AC44" s="15">
        <v>0</v>
      </c>
      <c r="AD44" s="15">
        <v>0</v>
      </c>
      <c r="AE44" s="15">
        <v>0</v>
      </c>
      <c r="AF44" s="15">
        <v>0</v>
      </c>
      <c r="AG44" s="15">
        <v>0</v>
      </c>
      <c r="AH44" s="15">
        <v>0</v>
      </c>
      <c r="AI44" s="15">
        <v>0</v>
      </c>
      <c r="AJ44" s="15">
        <v>0</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v>
      </c>
      <c r="BE44" s="15">
        <v>0</v>
      </c>
      <c r="BF44" s="15">
        <v>0</v>
      </c>
      <c r="BG44" s="17" t="s">
        <v>49</v>
      </c>
      <c r="BH44" s="15">
        <v>0</v>
      </c>
      <c r="BI44" s="15">
        <v>0</v>
      </c>
      <c r="BJ44" s="15">
        <v>0</v>
      </c>
      <c r="BK44" s="15">
        <v>0</v>
      </c>
      <c r="BL44" s="15">
        <v>0</v>
      </c>
      <c r="BM44" s="15">
        <v>0</v>
      </c>
      <c r="BN44" s="15">
        <v>0</v>
      </c>
      <c r="BO44" s="15">
        <v>0</v>
      </c>
      <c r="BP44" s="15">
        <v>0</v>
      </c>
      <c r="BQ44" s="15">
        <v>1</v>
      </c>
      <c r="BR44" s="15">
        <v>1</v>
      </c>
      <c r="BS44" s="15">
        <v>1</v>
      </c>
      <c r="BT44" s="15">
        <v>1</v>
      </c>
      <c r="BU44" s="15">
        <v>2</v>
      </c>
      <c r="BV44" s="15">
        <v>2</v>
      </c>
      <c r="BW44" s="15">
        <v>5</v>
      </c>
      <c r="BX44" s="15">
        <v>5</v>
      </c>
      <c r="BY44" s="15">
        <v>12</v>
      </c>
      <c r="BZ44" s="15">
        <v>12</v>
      </c>
      <c r="CA44" s="23">
        <v>13</v>
      </c>
      <c r="CB44" s="23">
        <v>22</v>
      </c>
      <c r="CC44" s="23">
        <v>29</v>
      </c>
      <c r="CD44" s="23">
        <v>49</v>
      </c>
      <c r="CE44" s="15">
        <v>52</v>
      </c>
      <c r="CF44" s="15">
        <v>75</v>
      </c>
      <c r="CG44" s="15">
        <v>95</v>
      </c>
      <c r="CH44" s="15">
        <v>125</v>
      </c>
      <c r="CI44" s="15">
        <v>158</v>
      </c>
      <c r="CJ44" s="15">
        <v>184</v>
      </c>
      <c r="CK44" s="15">
        <v>211</v>
      </c>
      <c r="CL44" s="15">
        <v>235</v>
      </c>
      <c r="CM44" s="15">
        <v>256</v>
      </c>
      <c r="CN44" s="25">
        <v>293</v>
      </c>
      <c r="CO44" s="15">
        <v>321</v>
      </c>
      <c r="CP44" s="38"/>
      <c r="CQ44" s="38"/>
      <c r="CR44" s="38"/>
      <c r="CS44" s="38"/>
      <c r="CT44" s="38"/>
      <c r="CU44" s="38"/>
      <c r="CV44" s="38"/>
      <c r="CW44" s="38"/>
      <c r="CX44" s="38"/>
      <c r="CY44" s="38"/>
      <c r="CZ44" s="38"/>
      <c r="DA44" s="81"/>
      <c r="DB44" s="102"/>
      <c r="DC44" s="87"/>
      <c r="DD44" s="96"/>
      <c r="DE44" s="85"/>
      <c r="DF44" s="103"/>
      <c r="DG44" s="83"/>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159" t="s">
        <v>49</v>
      </c>
      <c r="EJ44" s="186">
        <f>1-(SLOPE('III - US Trajectory'!$BF$3:$CC$3,'III - US Trajectory'!BF44:CC44))</f>
        <v>0.93855152420807764</v>
      </c>
    </row>
    <row r="45" spans="1:140" ht="15" x14ac:dyDescent="0.2">
      <c r="A45" s="8">
        <v>43931</v>
      </c>
      <c r="D45" s="17" t="s">
        <v>33</v>
      </c>
      <c r="E45" s="67">
        <v>37</v>
      </c>
      <c r="F45" s="65">
        <v>6.3E-3</v>
      </c>
      <c r="G45" s="66">
        <f t="shared" si="5"/>
        <v>2074136.4</v>
      </c>
      <c r="H45" s="65">
        <f t="shared" si="6"/>
        <v>1.5955175342684317E-3</v>
      </c>
      <c r="I45" s="68">
        <v>43905</v>
      </c>
      <c r="J45" s="68">
        <v>43921</v>
      </c>
      <c r="K45" s="68"/>
      <c r="L45" s="68"/>
      <c r="M45" s="68"/>
      <c r="N45" s="69">
        <v>16</v>
      </c>
      <c r="O45" s="69">
        <f t="shared" si="3"/>
        <v>16</v>
      </c>
      <c r="P45" s="69"/>
      <c r="Q45" s="68"/>
      <c r="R45" s="68"/>
      <c r="S45" s="69">
        <f t="shared" si="2"/>
        <v>16</v>
      </c>
      <c r="T45" s="70"/>
      <c r="U45" s="17" t="s">
        <v>33</v>
      </c>
      <c r="V45" s="15">
        <v>0</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v>
      </c>
      <c r="BE45" s="15">
        <v>0</v>
      </c>
      <c r="BF45" s="15">
        <v>0</v>
      </c>
      <c r="BG45" s="17" t="s">
        <v>33</v>
      </c>
      <c r="BH45" s="15">
        <v>0</v>
      </c>
      <c r="BI45" s="15">
        <v>0</v>
      </c>
      <c r="BJ45" s="15">
        <v>0</v>
      </c>
      <c r="BK45" s="15">
        <v>0</v>
      </c>
      <c r="BL45" s="15">
        <v>0</v>
      </c>
      <c r="BM45" s="15">
        <v>0</v>
      </c>
      <c r="BN45" s="15">
        <v>0</v>
      </c>
      <c r="BO45" s="15">
        <v>0</v>
      </c>
      <c r="BP45" s="15">
        <v>0</v>
      </c>
      <c r="BQ45" s="15">
        <v>0</v>
      </c>
      <c r="BR45" s="15">
        <v>0</v>
      </c>
      <c r="BS45" s="15">
        <v>0</v>
      </c>
      <c r="BT45" s="15">
        <v>3</v>
      </c>
      <c r="BU45" s="15">
        <v>5</v>
      </c>
      <c r="BV45" s="15">
        <v>10</v>
      </c>
      <c r="BW45" s="15">
        <v>13</v>
      </c>
      <c r="BX45" s="15">
        <v>13</v>
      </c>
      <c r="BY45" s="15">
        <v>21</v>
      </c>
      <c r="BZ45" s="15">
        <v>23</v>
      </c>
      <c r="CA45" s="15">
        <v>28</v>
      </c>
      <c r="CB45" s="15">
        <v>35</v>
      </c>
      <c r="CC45" s="15">
        <v>42</v>
      </c>
      <c r="CD45" s="15">
        <v>55</v>
      </c>
      <c r="CE45" s="15">
        <v>57</v>
      </c>
      <c r="CF45" s="15">
        <v>83</v>
      </c>
      <c r="CG45" s="15">
        <v>100</v>
      </c>
      <c r="CH45" s="15">
        <v>113</v>
      </c>
      <c r="CI45" s="15">
        <v>113</v>
      </c>
      <c r="CJ45" s="15">
        <v>136</v>
      </c>
      <c r="CK45" s="15">
        <v>208</v>
      </c>
      <c r="CL45" s="15">
        <v>237</v>
      </c>
      <c r="CM45" s="15">
        <v>237</v>
      </c>
      <c r="CN45" s="25">
        <v>315</v>
      </c>
      <c r="CO45" s="15">
        <v>340</v>
      </c>
      <c r="CP45" s="38"/>
      <c r="CQ45" s="38"/>
      <c r="CR45" s="38"/>
      <c r="CS45" s="38"/>
      <c r="CT45" s="38"/>
      <c r="CU45" s="38"/>
      <c r="CV45" s="38"/>
      <c r="CW45" s="38"/>
      <c r="CX45" s="38"/>
      <c r="CY45" s="38"/>
      <c r="CZ45" s="38"/>
      <c r="DA45" s="81"/>
      <c r="DB45" s="102"/>
      <c r="DC45" s="87"/>
      <c r="DD45" s="96"/>
      <c r="DE45" s="85"/>
      <c r="DF45" s="103"/>
      <c r="DG45" s="83"/>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159" t="s">
        <v>33</v>
      </c>
      <c r="EJ45" s="186">
        <f>1-(SLOPE('III - US Trajectory'!$BF$3:$CC$3,'III - US Trajectory'!BF45:CC45))</f>
        <v>0.93796926589094887</v>
      </c>
    </row>
    <row r="46" spans="1:140" ht="15" x14ac:dyDescent="0.2">
      <c r="A46" s="11" t="s">
        <v>18</v>
      </c>
      <c r="D46" s="17" t="s">
        <v>20</v>
      </c>
      <c r="E46" s="67">
        <v>43</v>
      </c>
      <c r="F46" s="65">
        <v>4.0000000000000001E-3</v>
      </c>
      <c r="G46" s="66">
        <f t="shared" si="5"/>
        <v>1316912</v>
      </c>
      <c r="H46" s="65">
        <f t="shared" si="6"/>
        <v>1.4218876849509848E-3</v>
      </c>
      <c r="I46" s="68">
        <v>43905</v>
      </c>
      <c r="J46" s="68">
        <v>43920</v>
      </c>
      <c r="K46" s="68"/>
      <c r="L46" s="68"/>
      <c r="M46" s="68"/>
      <c r="N46" s="69">
        <v>16</v>
      </c>
      <c r="O46" s="69">
        <f t="shared" si="3"/>
        <v>15</v>
      </c>
      <c r="P46" s="69"/>
      <c r="Q46" s="68"/>
      <c r="R46" s="68"/>
      <c r="S46" s="69">
        <f t="shared" si="2"/>
        <v>15.5</v>
      </c>
      <c r="T46" s="70"/>
      <c r="U46" s="17" t="s">
        <v>20</v>
      </c>
      <c r="V46" s="15">
        <v>0</v>
      </c>
      <c r="W46" s="15">
        <v>0</v>
      </c>
      <c r="X46" s="15">
        <v>0</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v>
      </c>
      <c r="BE46" s="15">
        <v>0</v>
      </c>
      <c r="BF46" s="15">
        <v>0</v>
      </c>
      <c r="BG46" s="17" t="s">
        <v>20</v>
      </c>
      <c r="BH46" s="15">
        <v>0</v>
      </c>
      <c r="BI46" s="15">
        <v>0</v>
      </c>
      <c r="BJ46" s="15">
        <v>0</v>
      </c>
      <c r="BK46" s="15">
        <v>0</v>
      </c>
      <c r="BL46" s="15">
        <v>0</v>
      </c>
      <c r="BM46" s="15">
        <v>0</v>
      </c>
      <c r="BN46" s="15">
        <v>0</v>
      </c>
      <c r="BO46" s="15">
        <v>0</v>
      </c>
      <c r="BP46" s="15">
        <v>0</v>
      </c>
      <c r="BQ46" s="15">
        <v>0</v>
      </c>
      <c r="BR46" s="15">
        <v>0</v>
      </c>
      <c r="BS46" s="15">
        <v>0</v>
      </c>
      <c r="BT46" s="15">
        <v>0</v>
      </c>
      <c r="BU46" s="15">
        <v>1</v>
      </c>
      <c r="BV46" s="15">
        <v>3</v>
      </c>
      <c r="BW46" s="15">
        <v>3</v>
      </c>
      <c r="BX46" s="23">
        <v>2</v>
      </c>
      <c r="BY46" s="23">
        <v>17</v>
      </c>
      <c r="BZ46" s="23">
        <v>26</v>
      </c>
      <c r="CA46" s="23">
        <v>35</v>
      </c>
      <c r="CB46" s="23">
        <v>52</v>
      </c>
      <c r="CC46" s="15">
        <v>56</v>
      </c>
      <c r="CD46" s="15">
        <v>70</v>
      </c>
      <c r="CE46" s="15">
        <v>89</v>
      </c>
      <c r="CF46" s="15">
        <v>107</v>
      </c>
      <c r="CG46" s="15">
        <v>118</v>
      </c>
      <c r="CH46" s="15">
        <v>142</v>
      </c>
      <c r="CI46" s="15">
        <v>155</v>
      </c>
      <c r="CJ46" s="15">
        <v>168</v>
      </c>
      <c r="CK46" s="15">
        <v>211</v>
      </c>
      <c r="CL46" s="15">
        <v>253</v>
      </c>
      <c r="CM46" s="25">
        <v>275</v>
      </c>
      <c r="CN46" s="15">
        <v>303</v>
      </c>
      <c r="CO46" s="15">
        <v>303</v>
      </c>
      <c r="CP46" s="38"/>
      <c r="CQ46" s="38"/>
      <c r="CR46" s="38"/>
      <c r="CS46" s="38"/>
      <c r="CT46" s="38"/>
      <c r="CU46" s="38"/>
      <c r="CV46" s="38"/>
      <c r="CW46" s="38"/>
      <c r="CX46" s="38"/>
      <c r="CY46" s="38"/>
      <c r="CZ46" s="38"/>
      <c r="DA46" s="79"/>
      <c r="DB46" s="102"/>
      <c r="DC46" s="87"/>
      <c r="DD46" s="98"/>
      <c r="DE46" s="85"/>
      <c r="DF46" s="103"/>
      <c r="DG46" s="83"/>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159" t="s">
        <v>20</v>
      </c>
      <c r="EJ46" s="186">
        <f>1-(SLOPE('III - US Trajectory'!$BF$3:$CC$3,'III - US Trajectory'!BF46:CC46))</f>
        <v>0.93556034443029079</v>
      </c>
    </row>
    <row r="47" spans="1:140" ht="15" x14ac:dyDescent="0.2">
      <c r="A47" s="18"/>
      <c r="B47" s="18"/>
      <c r="C47" s="20"/>
      <c r="D47" s="17" t="s">
        <v>57</v>
      </c>
      <c r="E47" s="67">
        <v>31</v>
      </c>
      <c r="F47" s="65">
        <v>9.7000000000000003E-3</v>
      </c>
      <c r="G47" s="66">
        <f t="shared" si="5"/>
        <v>3193511.6</v>
      </c>
      <c r="H47" s="65">
        <f t="shared" si="6"/>
        <v>1.3421118082375632E-3</v>
      </c>
      <c r="I47" s="68">
        <v>43909</v>
      </c>
      <c r="J47" s="68">
        <v>43922</v>
      </c>
      <c r="K47" s="68"/>
      <c r="L47" s="68"/>
      <c r="M47" s="68"/>
      <c r="N47" s="69">
        <v>20</v>
      </c>
      <c r="O47" s="69">
        <f t="shared" si="3"/>
        <v>13</v>
      </c>
      <c r="P47" s="69"/>
      <c r="Q47" s="68"/>
      <c r="R47" s="68"/>
      <c r="S47" s="69">
        <f t="shared" si="2"/>
        <v>16.5</v>
      </c>
      <c r="T47" s="70"/>
      <c r="U47" s="17" t="s">
        <v>57</v>
      </c>
      <c r="V47" s="15">
        <v>0</v>
      </c>
      <c r="W47" s="15">
        <v>0</v>
      </c>
      <c r="X47" s="15">
        <v>0</v>
      </c>
      <c r="Y47" s="15">
        <v>0</v>
      </c>
      <c r="Z47" s="15">
        <v>0</v>
      </c>
      <c r="AA47" s="15">
        <v>0</v>
      </c>
      <c r="AB47" s="15">
        <v>0</v>
      </c>
      <c r="AC47" s="15">
        <v>0</v>
      </c>
      <c r="AD47" s="15">
        <v>0</v>
      </c>
      <c r="AE47" s="15">
        <v>0</v>
      </c>
      <c r="AF47" s="15">
        <v>0</v>
      </c>
      <c r="AG47" s="15">
        <v>0</v>
      </c>
      <c r="AH47" s="15">
        <v>0</v>
      </c>
      <c r="AI47" s="15">
        <v>0</v>
      </c>
      <c r="AJ47" s="15">
        <v>0</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v>
      </c>
      <c r="BE47" s="15">
        <v>0</v>
      </c>
      <c r="BF47" s="15">
        <v>0</v>
      </c>
      <c r="BG47" s="17" t="s">
        <v>57</v>
      </c>
      <c r="BH47" s="15">
        <v>0</v>
      </c>
      <c r="BI47" s="15">
        <v>0</v>
      </c>
      <c r="BJ47" s="15">
        <v>0</v>
      </c>
      <c r="BK47" s="15">
        <v>0</v>
      </c>
      <c r="BL47" s="15">
        <v>0</v>
      </c>
      <c r="BM47" s="15">
        <v>0</v>
      </c>
      <c r="BN47" s="15">
        <v>0</v>
      </c>
      <c r="BO47" s="15">
        <v>0</v>
      </c>
      <c r="BP47" s="15">
        <v>0</v>
      </c>
      <c r="BQ47" s="15">
        <v>0</v>
      </c>
      <c r="BR47" s="15">
        <v>0</v>
      </c>
      <c r="BS47" s="15">
        <v>0</v>
      </c>
      <c r="BT47" s="15">
        <v>0</v>
      </c>
      <c r="BU47" s="15">
        <v>0</v>
      </c>
      <c r="BV47" s="15">
        <v>0</v>
      </c>
      <c r="BW47" s="15">
        <v>0</v>
      </c>
      <c r="BX47" s="15">
        <v>0</v>
      </c>
      <c r="BY47" s="15">
        <v>5</v>
      </c>
      <c r="BZ47" s="15">
        <v>5</v>
      </c>
      <c r="CA47" s="15">
        <v>5</v>
      </c>
      <c r="CB47" s="23">
        <v>5</v>
      </c>
      <c r="CC47" s="23">
        <v>14</v>
      </c>
      <c r="CD47" s="23">
        <v>21</v>
      </c>
      <c r="CE47" s="23">
        <v>23</v>
      </c>
      <c r="CF47" s="15">
        <v>31</v>
      </c>
      <c r="CG47" s="15">
        <v>39</v>
      </c>
      <c r="CH47" s="15">
        <v>51</v>
      </c>
      <c r="CI47" s="15">
        <v>64</v>
      </c>
      <c r="CJ47" s="15">
        <v>79</v>
      </c>
      <c r="CK47" s="15">
        <v>100</v>
      </c>
      <c r="CL47" s="15">
        <v>127</v>
      </c>
      <c r="CM47" s="15">
        <v>174</v>
      </c>
      <c r="CN47" s="15">
        <v>239</v>
      </c>
      <c r="CO47" s="25">
        <v>286</v>
      </c>
      <c r="CP47" s="38"/>
      <c r="CQ47" s="38"/>
      <c r="CR47" s="38"/>
      <c r="CS47" s="38"/>
      <c r="CT47" s="38"/>
      <c r="CU47" s="38"/>
      <c r="CV47" s="38"/>
      <c r="CW47" s="38"/>
      <c r="CX47" s="38"/>
      <c r="CY47" s="38"/>
      <c r="CZ47" s="38"/>
      <c r="DA47" s="79"/>
      <c r="DB47" s="102"/>
      <c r="DC47" s="87"/>
      <c r="DD47" s="96"/>
      <c r="DE47" s="85"/>
      <c r="DF47" s="103"/>
      <c r="DG47" s="83"/>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159" t="s">
        <v>57</v>
      </c>
      <c r="EJ47" s="186">
        <f>1-(SLOPE('III - US Trajectory'!$BF$3:$CC$3,'III - US Trajectory'!BF47:CC47))</f>
        <v>0.9271249477066793</v>
      </c>
    </row>
    <row r="48" spans="1:140" ht="15" x14ac:dyDescent="0.2">
      <c r="A48" s="8">
        <v>43922</v>
      </c>
      <c r="D48" s="17" t="s">
        <v>28</v>
      </c>
      <c r="E48" s="67">
        <v>44</v>
      </c>
      <c r="F48" s="65">
        <v>3.2000000000000002E-3</v>
      </c>
      <c r="G48" s="66">
        <f t="shared" si="5"/>
        <v>1053529.6000000001</v>
      </c>
      <c r="H48" s="65">
        <f t="shared" si="6"/>
        <v>9.7608131508186409E-4</v>
      </c>
      <c r="I48" s="68">
        <v>43913</v>
      </c>
      <c r="J48" s="68"/>
      <c r="K48" s="68"/>
      <c r="L48" s="68"/>
      <c r="M48" s="68"/>
      <c r="N48" s="69">
        <v>24</v>
      </c>
      <c r="O48" s="69"/>
      <c r="P48" s="69"/>
      <c r="Q48" s="68"/>
      <c r="R48" s="68"/>
      <c r="S48" s="69"/>
      <c r="T48" s="70"/>
      <c r="U48" s="17" t="s">
        <v>28</v>
      </c>
      <c r="V48" s="15">
        <v>0</v>
      </c>
      <c r="W48" s="15">
        <v>0</v>
      </c>
      <c r="X48" s="15">
        <v>0</v>
      </c>
      <c r="Y48" s="15">
        <v>0</v>
      </c>
      <c r="Z48" s="15">
        <v>0</v>
      </c>
      <c r="AA48" s="15">
        <v>0</v>
      </c>
      <c r="AB48" s="15">
        <v>0</v>
      </c>
      <c r="AC48" s="15">
        <v>0</v>
      </c>
      <c r="AD48" s="15">
        <v>0</v>
      </c>
      <c r="AE48" s="15">
        <v>0</v>
      </c>
      <c r="AF48" s="15">
        <v>0</v>
      </c>
      <c r="AG48" s="15">
        <v>0</v>
      </c>
      <c r="AH48" s="15">
        <v>0</v>
      </c>
      <c r="AI48" s="15">
        <v>0</v>
      </c>
      <c r="AJ48" s="15">
        <v>0</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v>
      </c>
      <c r="BE48" s="15">
        <v>0</v>
      </c>
      <c r="BF48" s="15">
        <v>0</v>
      </c>
      <c r="BG48" s="17" t="s">
        <v>28</v>
      </c>
      <c r="BH48" s="15">
        <v>0</v>
      </c>
      <c r="BI48" s="15">
        <v>0</v>
      </c>
      <c r="BJ48" s="15">
        <v>0</v>
      </c>
      <c r="BK48" s="15">
        <v>0</v>
      </c>
      <c r="BL48" s="15">
        <v>0</v>
      </c>
      <c r="BM48" s="15">
        <v>0</v>
      </c>
      <c r="BN48" s="15">
        <v>0</v>
      </c>
      <c r="BO48" s="15">
        <v>0</v>
      </c>
      <c r="BP48" s="15">
        <v>0</v>
      </c>
      <c r="BQ48" s="15">
        <v>0</v>
      </c>
      <c r="BR48" s="15">
        <v>0</v>
      </c>
      <c r="BS48" s="15">
        <v>0</v>
      </c>
      <c r="BT48" s="15">
        <v>0</v>
      </c>
      <c r="BU48" s="15">
        <v>0</v>
      </c>
      <c r="BV48" s="15">
        <v>1</v>
      </c>
      <c r="BW48" s="15">
        <v>5</v>
      </c>
      <c r="BX48" s="15">
        <v>6</v>
      </c>
      <c r="BY48" s="15">
        <v>6</v>
      </c>
      <c r="BZ48" s="15">
        <v>8</v>
      </c>
      <c r="CA48" s="15">
        <v>10</v>
      </c>
      <c r="CB48" s="15">
        <v>11</v>
      </c>
      <c r="CC48" s="15">
        <v>20</v>
      </c>
      <c r="CD48" s="15">
        <v>27</v>
      </c>
      <c r="CE48" s="15">
        <v>34</v>
      </c>
      <c r="CF48" s="23">
        <v>34</v>
      </c>
      <c r="CG48" s="23">
        <v>51</v>
      </c>
      <c r="CH48" s="23">
        <v>65</v>
      </c>
      <c r="CI48" s="23">
        <v>90</v>
      </c>
      <c r="CJ48" s="15">
        <v>109</v>
      </c>
      <c r="CK48" s="15">
        <v>129</v>
      </c>
      <c r="CL48" s="15">
        <v>154</v>
      </c>
      <c r="CM48" s="15">
        <v>171</v>
      </c>
      <c r="CN48" s="15">
        <v>198</v>
      </c>
      <c r="CO48" s="15">
        <v>208</v>
      </c>
      <c r="CP48" s="38"/>
      <c r="CQ48" s="61"/>
      <c r="CR48" s="38"/>
      <c r="CS48" s="38"/>
      <c r="CT48" s="38"/>
      <c r="CU48" s="38"/>
      <c r="CV48" s="38"/>
      <c r="CW48" s="38"/>
      <c r="CX48" s="38"/>
      <c r="CY48" s="38"/>
      <c r="CZ48" s="38"/>
      <c r="DA48" s="79"/>
      <c r="DB48" s="102"/>
      <c r="DC48" s="87"/>
      <c r="DD48" s="96"/>
      <c r="DE48" s="85"/>
      <c r="DF48" s="103"/>
      <c r="DG48" s="83"/>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159" t="s">
        <v>28</v>
      </c>
      <c r="EJ48" s="186">
        <f>1-(SLOPE('III - US Trajectory'!$BF$3:$CC$3,'III - US Trajectory'!BF48:CC48))</f>
        <v>0.90743885915340572</v>
      </c>
    </row>
    <row r="49" spans="1:140" ht="15" x14ac:dyDescent="0.2">
      <c r="A49" s="6">
        <v>43951</v>
      </c>
      <c r="D49" s="17" t="s">
        <v>11</v>
      </c>
      <c r="E49" s="67">
        <v>41</v>
      </c>
      <c r="F49" s="65">
        <v>4.3E-3</v>
      </c>
      <c r="G49" s="66">
        <f t="shared" si="5"/>
        <v>1415680.4</v>
      </c>
      <c r="H49" s="65">
        <f t="shared" si="6"/>
        <v>1.0511644931650843E-3</v>
      </c>
      <c r="I49" s="68">
        <v>43908</v>
      </c>
      <c r="J49" s="68">
        <v>43922</v>
      </c>
      <c r="K49" s="68"/>
      <c r="L49" s="68"/>
      <c r="M49" s="68"/>
      <c r="N49" s="69">
        <v>19</v>
      </c>
      <c r="O49" s="69">
        <f>J49-I49</f>
        <v>14</v>
      </c>
      <c r="P49" s="69"/>
      <c r="Q49" s="68"/>
      <c r="R49" s="68"/>
      <c r="S49" s="69">
        <f>AVERAGE(N49:R49)</f>
        <v>16.5</v>
      </c>
      <c r="T49" s="70"/>
      <c r="U49" s="17" t="s">
        <v>11</v>
      </c>
      <c r="V49" s="15">
        <v>0</v>
      </c>
      <c r="W49" s="15">
        <v>0</v>
      </c>
      <c r="X49" s="15">
        <v>0</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v>
      </c>
      <c r="BE49" s="15">
        <v>0</v>
      </c>
      <c r="BF49" s="15">
        <v>0</v>
      </c>
      <c r="BG49" s="17" t="s">
        <v>11</v>
      </c>
      <c r="BH49" s="15">
        <v>0</v>
      </c>
      <c r="BI49" s="15">
        <v>0</v>
      </c>
      <c r="BJ49" s="15">
        <v>0</v>
      </c>
      <c r="BK49" s="15">
        <v>0</v>
      </c>
      <c r="BL49" s="15">
        <v>0</v>
      </c>
      <c r="BM49" s="15">
        <v>0</v>
      </c>
      <c r="BN49" s="15">
        <v>0</v>
      </c>
      <c r="BO49" s="15">
        <v>0</v>
      </c>
      <c r="BP49" s="15">
        <v>1</v>
      </c>
      <c r="BQ49" s="15">
        <v>1</v>
      </c>
      <c r="BR49" s="15">
        <v>1</v>
      </c>
      <c r="BS49" s="15">
        <v>3</v>
      </c>
      <c r="BT49" s="15">
        <v>2</v>
      </c>
      <c r="BU49" s="15">
        <v>2</v>
      </c>
      <c r="BV49" s="15">
        <v>2</v>
      </c>
      <c r="BW49" s="15">
        <v>4</v>
      </c>
      <c r="BX49" s="15">
        <v>6</v>
      </c>
      <c r="BY49" s="15">
        <v>8</v>
      </c>
      <c r="BZ49" s="15">
        <v>10</v>
      </c>
      <c r="CA49" s="23">
        <v>15</v>
      </c>
      <c r="CB49" s="23">
        <v>25</v>
      </c>
      <c r="CC49" s="23">
        <v>36</v>
      </c>
      <c r="CD49" s="23">
        <v>36</v>
      </c>
      <c r="CE49" s="23">
        <v>53</v>
      </c>
      <c r="CF49" s="15">
        <v>56</v>
      </c>
      <c r="CG49" s="15">
        <v>90</v>
      </c>
      <c r="CH49" s="15">
        <v>91</v>
      </c>
      <c r="CI49" s="15">
        <v>95</v>
      </c>
      <c r="CJ49" s="15">
        <v>106</v>
      </c>
      <c r="CK49" s="15">
        <v>149</v>
      </c>
      <c r="CL49" s="15">
        <v>149</v>
      </c>
      <c r="CM49" s="15">
        <v>175</v>
      </c>
      <c r="CN49" s="15">
        <v>204</v>
      </c>
      <c r="CO49" s="25">
        <v>224</v>
      </c>
      <c r="CP49" s="38"/>
      <c r="CQ49" s="38"/>
      <c r="CR49" s="38"/>
      <c r="CS49" s="38"/>
      <c r="CT49" s="38"/>
      <c r="CU49" s="38"/>
      <c r="CV49" s="38"/>
      <c r="CW49" s="38"/>
      <c r="CX49" s="38"/>
      <c r="CY49" s="38"/>
      <c r="CZ49" s="38"/>
      <c r="DA49" s="79"/>
      <c r="DB49" s="102"/>
      <c r="DC49" s="87"/>
      <c r="DD49" s="96"/>
      <c r="DE49" s="91"/>
      <c r="DF49" s="103"/>
      <c r="DG49" s="83"/>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159" t="s">
        <v>11</v>
      </c>
      <c r="EJ49" s="186">
        <f>1-(SLOPE('III - US Trajectory'!$BF$3:$CC$3,'III - US Trajectory'!BF49:CC49))</f>
        <v>0.90684354785659471</v>
      </c>
    </row>
    <row r="50" spans="1:140" ht="15" x14ac:dyDescent="0.2">
      <c r="A50" s="11" t="s">
        <v>18</v>
      </c>
      <c r="D50" s="17" t="s">
        <v>52</v>
      </c>
      <c r="E50" s="67">
        <v>39</v>
      </c>
      <c r="F50" s="65">
        <v>5.4999999999999997E-3</v>
      </c>
      <c r="G50" s="66">
        <f t="shared" si="5"/>
        <v>1810754</v>
      </c>
      <c r="H50" s="65">
        <f t="shared" si="6"/>
        <v>8.9630543836844258E-4</v>
      </c>
      <c r="I50" s="68">
        <v>43913</v>
      </c>
      <c r="J50" s="68"/>
      <c r="K50" s="68"/>
      <c r="L50" s="68"/>
      <c r="M50" s="68"/>
      <c r="N50" s="69">
        <v>24</v>
      </c>
      <c r="O50" s="69"/>
      <c r="P50" s="69"/>
      <c r="Q50" s="68"/>
      <c r="R50" s="68"/>
      <c r="S50" s="69"/>
      <c r="T50" s="70"/>
      <c r="U50" s="17" t="s">
        <v>52</v>
      </c>
      <c r="V50" s="15">
        <v>0</v>
      </c>
      <c r="W50" s="15">
        <v>0</v>
      </c>
      <c r="X50" s="15">
        <v>0</v>
      </c>
      <c r="Y50" s="15">
        <v>0</v>
      </c>
      <c r="Z50" s="15">
        <v>0</v>
      </c>
      <c r="AA50" s="15">
        <v>0</v>
      </c>
      <c r="AB50" s="15">
        <v>0</v>
      </c>
      <c r="AC50" s="15">
        <v>0</v>
      </c>
      <c r="AD50" s="15">
        <v>0</v>
      </c>
      <c r="AE50" s="15">
        <v>0</v>
      </c>
      <c r="AF50" s="15">
        <v>0</v>
      </c>
      <c r="AG50" s="15">
        <v>0</v>
      </c>
      <c r="AH50" s="15">
        <v>0</v>
      </c>
      <c r="AI50" s="15">
        <v>0</v>
      </c>
      <c r="AJ50" s="15">
        <v>0</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0</v>
      </c>
      <c r="BE50" s="15">
        <v>0</v>
      </c>
      <c r="BF50" s="15">
        <v>0</v>
      </c>
      <c r="BG50" s="17" t="s">
        <v>52</v>
      </c>
      <c r="BH50" s="15">
        <v>0</v>
      </c>
      <c r="BI50" s="15">
        <v>0</v>
      </c>
      <c r="BJ50" s="15">
        <v>0</v>
      </c>
      <c r="BK50" s="15">
        <v>0</v>
      </c>
      <c r="BL50" s="15">
        <v>0</v>
      </c>
      <c r="BM50" s="15">
        <v>0</v>
      </c>
      <c r="BN50" s="15">
        <v>0</v>
      </c>
      <c r="BO50" s="15">
        <v>0</v>
      </c>
      <c r="BP50" s="15">
        <v>0</v>
      </c>
      <c r="BQ50" s="15">
        <v>0</v>
      </c>
      <c r="BR50" s="15">
        <v>0</v>
      </c>
      <c r="BS50" s="15">
        <v>0</v>
      </c>
      <c r="BT50" s="15">
        <v>0</v>
      </c>
      <c r="BU50" s="15">
        <v>0</v>
      </c>
      <c r="BV50" s="15">
        <v>0</v>
      </c>
      <c r="BW50" s="15">
        <v>0</v>
      </c>
      <c r="BX50" s="15">
        <v>0</v>
      </c>
      <c r="BY50" s="15">
        <v>0</v>
      </c>
      <c r="BZ50" s="15">
        <v>0</v>
      </c>
      <c r="CA50" s="15">
        <v>1</v>
      </c>
      <c r="CB50" s="15">
        <v>2</v>
      </c>
      <c r="CC50" s="15">
        <v>8</v>
      </c>
      <c r="CD50" s="15">
        <v>12</v>
      </c>
      <c r="CE50" s="15">
        <v>16</v>
      </c>
      <c r="CF50" s="23">
        <v>16</v>
      </c>
      <c r="CG50" s="23">
        <v>22</v>
      </c>
      <c r="CH50" s="23">
        <v>39</v>
      </c>
      <c r="CI50" s="23">
        <v>52</v>
      </c>
      <c r="CJ50" s="23">
        <v>76</v>
      </c>
      <c r="CK50" s="15">
        <v>96</v>
      </c>
      <c r="CL50" s="15">
        <v>113</v>
      </c>
      <c r="CM50" s="15">
        <v>145</v>
      </c>
      <c r="CN50" s="15">
        <v>162</v>
      </c>
      <c r="CO50" s="15">
        <v>191</v>
      </c>
      <c r="CP50" s="38"/>
      <c r="CQ50" s="38"/>
      <c r="CR50" s="38"/>
      <c r="CS50" s="38"/>
      <c r="CT50" s="38"/>
      <c r="CU50" s="38"/>
      <c r="CV50" s="61"/>
      <c r="CW50" s="38"/>
      <c r="CX50" s="38"/>
      <c r="CY50" s="38"/>
      <c r="CZ50" s="38"/>
      <c r="DA50" s="79"/>
      <c r="DB50" s="102"/>
      <c r="DC50" s="87"/>
      <c r="DD50" s="96"/>
      <c r="DE50" s="85"/>
      <c r="DF50" s="103"/>
      <c r="DG50" s="83"/>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159" t="s">
        <v>52</v>
      </c>
      <c r="EJ50" s="186">
        <f>1-(SLOPE('III - US Trajectory'!$BF$3:$CC$3,'III - US Trajectory'!BF50:CC50))</f>
        <v>0.89845653555550997</v>
      </c>
    </row>
    <row r="51" spans="1:140" ht="15" x14ac:dyDescent="0.2">
      <c r="A51" s="8">
        <v>43922</v>
      </c>
      <c r="D51" s="17" t="s">
        <v>29</v>
      </c>
      <c r="E51" s="67">
        <v>38</v>
      </c>
      <c r="F51" s="65">
        <v>5.7999999999999996E-3</v>
      </c>
      <c r="G51" s="66">
        <f t="shared" si="5"/>
        <v>1909522.4</v>
      </c>
      <c r="H51" s="65">
        <f t="shared" si="6"/>
        <v>9.8546671234226672E-4</v>
      </c>
      <c r="I51" s="68">
        <v>43913</v>
      </c>
      <c r="J51" s="68"/>
      <c r="K51" s="68"/>
      <c r="L51" s="68"/>
      <c r="M51" s="68"/>
      <c r="N51" s="69">
        <v>24</v>
      </c>
      <c r="O51" s="69"/>
      <c r="P51" s="69"/>
      <c r="Q51" s="68"/>
      <c r="R51" s="68"/>
      <c r="S51" s="69"/>
      <c r="T51" s="70"/>
      <c r="U51" s="17" t="s">
        <v>29</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v>
      </c>
      <c r="BE51" s="15">
        <v>0</v>
      </c>
      <c r="BF51" s="15">
        <v>0</v>
      </c>
      <c r="BG51" s="17" t="s">
        <v>29</v>
      </c>
      <c r="BH51" s="15">
        <v>0</v>
      </c>
      <c r="BI51" s="15">
        <v>0</v>
      </c>
      <c r="BJ51" s="15">
        <v>0</v>
      </c>
      <c r="BK51" s="15">
        <v>0</v>
      </c>
      <c r="BL51" s="15">
        <v>0</v>
      </c>
      <c r="BM51" s="15">
        <v>0</v>
      </c>
      <c r="BN51" s="15">
        <v>0</v>
      </c>
      <c r="BO51" s="15">
        <v>1</v>
      </c>
      <c r="BP51" s="15">
        <v>1</v>
      </c>
      <c r="BQ51" s="15">
        <v>1</v>
      </c>
      <c r="BR51" s="15">
        <v>3</v>
      </c>
      <c r="BS51" s="15">
        <v>3</v>
      </c>
      <c r="BT51" s="15">
        <v>5</v>
      </c>
      <c r="BU51" s="15">
        <v>10</v>
      </c>
      <c r="BV51" s="15">
        <v>14</v>
      </c>
      <c r="BW51" s="15">
        <v>18</v>
      </c>
      <c r="BX51" s="15">
        <v>17</v>
      </c>
      <c r="BY51" s="15">
        <v>18</v>
      </c>
      <c r="BZ51" s="15">
        <v>23</v>
      </c>
      <c r="CA51" s="15">
        <v>24</v>
      </c>
      <c r="CB51" s="15">
        <v>29</v>
      </c>
      <c r="CC51" s="15">
        <v>37</v>
      </c>
      <c r="CD51" s="15">
        <v>38</v>
      </c>
      <c r="CE51" s="15">
        <v>51</v>
      </c>
      <c r="CF51" s="23">
        <v>51</v>
      </c>
      <c r="CG51" s="23">
        <v>66</v>
      </c>
      <c r="CH51" s="23">
        <v>71</v>
      </c>
      <c r="CI51" s="23">
        <v>74</v>
      </c>
      <c r="CJ51" s="23">
        <v>82</v>
      </c>
      <c r="CK51" s="15">
        <v>96</v>
      </c>
      <c r="CL51" s="15">
        <v>108</v>
      </c>
      <c r="CM51" s="15">
        <v>145</v>
      </c>
      <c r="CN51" s="15">
        <v>172</v>
      </c>
      <c r="CO51" s="15">
        <v>210</v>
      </c>
      <c r="CP51" s="38"/>
      <c r="CQ51" s="38"/>
      <c r="CR51" s="38"/>
      <c r="CS51" s="38"/>
      <c r="CT51" s="38"/>
      <c r="CU51" s="38"/>
      <c r="CV51" s="61"/>
      <c r="CW51" s="38"/>
      <c r="CX51" s="38"/>
      <c r="CY51" s="38"/>
      <c r="CZ51" s="38"/>
      <c r="DA51" s="79"/>
      <c r="DB51" s="102"/>
      <c r="DC51" s="87"/>
      <c r="DD51" s="96"/>
      <c r="DE51" s="85"/>
      <c r="DF51" s="103"/>
      <c r="DG51" s="83"/>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159" t="s">
        <v>29</v>
      </c>
      <c r="EJ51" s="186">
        <f>1-(SLOPE('III - US Trajectory'!$BF$3:$CC$3,'III - US Trajectory'!BF51:CC51))</f>
        <v>0.88483319177339581</v>
      </c>
    </row>
    <row r="52" spans="1:140" ht="15" x14ac:dyDescent="0.2">
      <c r="A52" s="6">
        <v>43941</v>
      </c>
      <c r="D52" s="17" t="s">
        <v>2</v>
      </c>
      <c r="E52" s="67">
        <v>49</v>
      </c>
      <c r="F52" s="65">
        <v>2.2000000000000001E-3</v>
      </c>
      <c r="G52" s="66">
        <f t="shared" si="5"/>
        <v>724301.60000000009</v>
      </c>
      <c r="H52" s="65">
        <f t="shared" si="6"/>
        <v>6.1943621918656767E-4</v>
      </c>
      <c r="I52" s="68">
        <v>43911</v>
      </c>
      <c r="J52" s="68"/>
      <c r="K52" s="68"/>
      <c r="L52" s="68"/>
      <c r="M52" s="68"/>
      <c r="N52" s="69">
        <v>22</v>
      </c>
      <c r="O52" s="69"/>
      <c r="P52" s="69"/>
      <c r="Q52" s="68"/>
      <c r="R52" s="68"/>
      <c r="S52" s="69"/>
      <c r="T52" s="70"/>
      <c r="U52" s="17" t="s">
        <v>2</v>
      </c>
      <c r="V52" s="15">
        <v>0</v>
      </c>
      <c r="W52" s="15">
        <v>0</v>
      </c>
      <c r="X52" s="15">
        <v>0</v>
      </c>
      <c r="Y52" s="15">
        <v>0</v>
      </c>
      <c r="Z52" s="15">
        <v>0</v>
      </c>
      <c r="AA52" s="15">
        <v>0</v>
      </c>
      <c r="AB52" s="15">
        <v>0</v>
      </c>
      <c r="AC52" s="15">
        <v>0</v>
      </c>
      <c r="AD52" s="15">
        <v>0</v>
      </c>
      <c r="AE52" s="15">
        <v>0</v>
      </c>
      <c r="AF52" s="15">
        <v>0</v>
      </c>
      <c r="AG52" s="15">
        <v>0</v>
      </c>
      <c r="AH52" s="15">
        <v>0</v>
      </c>
      <c r="AI52" s="15">
        <v>0</v>
      </c>
      <c r="AJ52" s="15">
        <v>0</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v>
      </c>
      <c r="BE52" s="15">
        <v>0</v>
      </c>
      <c r="BF52" s="15">
        <v>0</v>
      </c>
      <c r="BG52" s="17" t="s">
        <v>2</v>
      </c>
      <c r="BH52" s="15">
        <v>0</v>
      </c>
      <c r="BI52" s="15">
        <v>0</v>
      </c>
      <c r="BJ52" s="15">
        <v>0</v>
      </c>
      <c r="BK52" s="15">
        <v>0</v>
      </c>
      <c r="BL52" s="15">
        <v>0</v>
      </c>
      <c r="BM52" s="15">
        <v>0</v>
      </c>
      <c r="BN52" s="15">
        <v>0</v>
      </c>
      <c r="BO52" s="15">
        <v>0</v>
      </c>
      <c r="BP52" s="15">
        <v>0</v>
      </c>
      <c r="BQ52" s="15">
        <v>0</v>
      </c>
      <c r="BR52" s="15">
        <v>0</v>
      </c>
      <c r="BS52" s="15">
        <v>0</v>
      </c>
      <c r="BT52" s="15">
        <v>0</v>
      </c>
      <c r="BU52" s="15">
        <v>0</v>
      </c>
      <c r="BV52" s="15">
        <v>1</v>
      </c>
      <c r="BW52" s="15">
        <v>1</v>
      </c>
      <c r="BX52" s="15">
        <v>1</v>
      </c>
      <c r="BY52" s="15">
        <v>1</v>
      </c>
      <c r="BZ52" s="15">
        <v>3</v>
      </c>
      <c r="CA52" s="15">
        <v>5</v>
      </c>
      <c r="CB52" s="15">
        <v>8</v>
      </c>
      <c r="CC52" s="15">
        <v>11</v>
      </c>
      <c r="CD52" s="23">
        <v>13</v>
      </c>
      <c r="CE52" s="23">
        <v>18</v>
      </c>
      <c r="CF52" s="23">
        <v>30</v>
      </c>
      <c r="CG52" s="23">
        <v>34</v>
      </c>
      <c r="CH52" s="23">
        <v>41</v>
      </c>
      <c r="CI52" s="15">
        <v>56</v>
      </c>
      <c r="CJ52" s="15">
        <v>58</v>
      </c>
      <c r="CK52" s="15">
        <v>85</v>
      </c>
      <c r="CL52" s="15">
        <v>102</v>
      </c>
      <c r="CM52" s="15">
        <v>114</v>
      </c>
      <c r="CN52" s="15">
        <v>119</v>
      </c>
      <c r="CO52" s="15">
        <v>132</v>
      </c>
      <c r="CP52" s="38"/>
      <c r="CQ52" s="38"/>
      <c r="CR52" s="38"/>
      <c r="CS52" s="38"/>
      <c r="CT52" s="38"/>
      <c r="CU52" s="38"/>
      <c r="CV52" s="38"/>
      <c r="CW52" s="61"/>
      <c r="CX52" s="38"/>
      <c r="CY52" s="38"/>
      <c r="CZ52" s="38"/>
      <c r="DA52" s="79"/>
      <c r="DB52" s="102"/>
      <c r="DC52" s="87"/>
      <c r="DD52" s="96"/>
      <c r="DE52" s="85"/>
      <c r="DF52" s="103"/>
      <c r="DG52" s="83"/>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159" t="s">
        <v>2</v>
      </c>
      <c r="EJ52" s="186">
        <f>1-(SLOPE('III - US Trajectory'!$BF$3:$CC$3,'III - US Trajectory'!BF52:CC52))</f>
        <v>0.85565284367664352</v>
      </c>
    </row>
    <row r="53" spans="1:140" ht="15" x14ac:dyDescent="0.2">
      <c r="A53" s="8">
        <v>43925</v>
      </c>
      <c r="D53" s="17" t="s">
        <v>36</v>
      </c>
      <c r="E53" s="67">
        <v>48</v>
      </c>
      <c r="F53" s="65">
        <v>2.3E-3</v>
      </c>
      <c r="G53" s="66">
        <f t="shared" si="5"/>
        <v>757224.4</v>
      </c>
      <c r="H53" s="65">
        <f t="shared" si="6"/>
        <v>6.6636320548858036E-4</v>
      </c>
      <c r="I53" s="68">
        <v>43908</v>
      </c>
      <c r="J53" s="68"/>
      <c r="K53" s="68"/>
      <c r="L53" s="68"/>
      <c r="M53" s="68"/>
      <c r="N53" s="69">
        <v>19</v>
      </c>
      <c r="O53" s="69"/>
      <c r="P53" s="69"/>
      <c r="Q53" s="68"/>
      <c r="R53" s="68"/>
      <c r="S53" s="69"/>
      <c r="T53" s="70"/>
      <c r="U53" s="17" t="s">
        <v>36</v>
      </c>
      <c r="V53" s="15">
        <v>0</v>
      </c>
      <c r="W53" s="15">
        <v>0</v>
      </c>
      <c r="X53" s="15">
        <v>0</v>
      </c>
      <c r="Y53" s="15">
        <v>0</v>
      </c>
      <c r="Z53" s="15">
        <v>0</v>
      </c>
      <c r="AA53" s="15">
        <v>0</v>
      </c>
      <c r="AB53" s="15">
        <v>0</v>
      </c>
      <c r="AC53" s="15">
        <v>0</v>
      </c>
      <c r="AD53" s="15">
        <v>0</v>
      </c>
      <c r="AE53" s="15">
        <v>0</v>
      </c>
      <c r="AF53" s="15">
        <v>0</v>
      </c>
      <c r="AG53" s="15">
        <v>0</v>
      </c>
      <c r="AH53" s="15">
        <v>0</v>
      </c>
      <c r="AI53" s="15">
        <v>0</v>
      </c>
      <c r="AJ53" s="15">
        <v>0</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v>
      </c>
      <c r="BE53" s="15">
        <v>0</v>
      </c>
      <c r="BF53" s="15">
        <v>0</v>
      </c>
      <c r="BG53" s="17" t="s">
        <v>36</v>
      </c>
      <c r="BH53" s="15">
        <v>0</v>
      </c>
      <c r="BI53" s="15">
        <v>0</v>
      </c>
      <c r="BJ53" s="15">
        <v>0</v>
      </c>
      <c r="BK53" s="15">
        <v>0</v>
      </c>
      <c r="BL53" s="15">
        <v>0</v>
      </c>
      <c r="BM53" s="15">
        <v>0</v>
      </c>
      <c r="BN53" s="15">
        <v>0</v>
      </c>
      <c r="BO53" s="15">
        <v>0</v>
      </c>
      <c r="BP53" s="15">
        <v>0</v>
      </c>
      <c r="BQ53" s="15">
        <v>0</v>
      </c>
      <c r="BR53" s="15">
        <v>0</v>
      </c>
      <c r="BS53" s="15">
        <v>0</v>
      </c>
      <c r="BT53" s="15">
        <v>0</v>
      </c>
      <c r="BU53" s="15">
        <v>1</v>
      </c>
      <c r="BV53" s="15">
        <v>1</v>
      </c>
      <c r="BW53" s="15">
        <v>1</v>
      </c>
      <c r="BX53" s="15">
        <v>1</v>
      </c>
      <c r="BY53" s="15">
        <v>1</v>
      </c>
      <c r="BZ53" s="15">
        <v>3</v>
      </c>
      <c r="CA53" s="23">
        <v>6</v>
      </c>
      <c r="CB53" s="23">
        <v>19</v>
      </c>
      <c r="CC53" s="23">
        <v>26</v>
      </c>
      <c r="CD53" s="23">
        <v>28</v>
      </c>
      <c r="CE53" s="23">
        <v>28</v>
      </c>
      <c r="CF53" s="23">
        <v>30</v>
      </c>
      <c r="CG53" s="15">
        <v>36</v>
      </c>
      <c r="CH53" s="15">
        <v>45</v>
      </c>
      <c r="CI53" s="15">
        <v>51</v>
      </c>
      <c r="CJ53" s="15">
        <v>68</v>
      </c>
      <c r="CK53" s="15">
        <v>94</v>
      </c>
      <c r="CL53" s="15">
        <v>98</v>
      </c>
      <c r="CM53" s="15">
        <v>109</v>
      </c>
      <c r="CN53" s="15">
        <v>122</v>
      </c>
      <c r="CO53" s="15">
        <v>142</v>
      </c>
      <c r="CP53" s="38"/>
      <c r="CQ53" s="38"/>
      <c r="CR53" s="38"/>
      <c r="CS53" s="38"/>
      <c r="CT53" s="38"/>
      <c r="CU53" s="38"/>
      <c r="CV53" s="38"/>
      <c r="CW53" s="61"/>
      <c r="CX53" s="38"/>
      <c r="CY53" s="38"/>
      <c r="CZ53" s="38"/>
      <c r="DA53" s="79"/>
      <c r="DB53" s="102"/>
      <c r="DC53" s="87"/>
      <c r="DD53" s="96"/>
      <c r="DE53" s="85"/>
      <c r="DF53" s="103"/>
      <c r="DG53" s="83"/>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159" t="s">
        <v>36</v>
      </c>
      <c r="EJ53" s="186">
        <f>1-(SLOPE('III - US Trajectory'!$BF$3:$CC$3,'III - US Trajectory'!BF53:CC53))</f>
        <v>0.8538890639189014</v>
      </c>
    </row>
    <row r="54" spans="1:140" ht="15" x14ac:dyDescent="0.2">
      <c r="A54" s="8">
        <v>43928</v>
      </c>
      <c r="D54" s="17" t="s">
        <v>54</v>
      </c>
      <c r="E54" s="67">
        <v>52</v>
      </c>
      <c r="F54" s="65">
        <v>1.6999999999999999E-3</v>
      </c>
      <c r="G54" s="66">
        <f t="shared" si="5"/>
        <v>559687.6</v>
      </c>
      <c r="H54" s="65">
        <f t="shared" si="6"/>
        <v>6.1005082192616504E-4</v>
      </c>
      <c r="I54" s="68">
        <v>43914</v>
      </c>
      <c r="J54" s="68"/>
      <c r="K54" s="68"/>
      <c r="L54" s="68"/>
      <c r="M54" s="68"/>
      <c r="N54" s="69">
        <v>25</v>
      </c>
      <c r="O54" s="69"/>
      <c r="P54" s="69"/>
      <c r="Q54" s="68"/>
      <c r="R54" s="68"/>
      <c r="S54" s="69"/>
      <c r="T54" s="70"/>
      <c r="U54" s="17" t="s">
        <v>54</v>
      </c>
      <c r="V54" s="15">
        <v>0</v>
      </c>
      <c r="W54" s="15">
        <v>0</v>
      </c>
      <c r="X54" s="15">
        <v>0</v>
      </c>
      <c r="Y54" s="15">
        <v>0</v>
      </c>
      <c r="Z54" s="15">
        <v>0</v>
      </c>
      <c r="AA54" s="15">
        <v>0</v>
      </c>
      <c r="AB54" s="15">
        <v>0</v>
      </c>
      <c r="AC54" s="15">
        <v>0</v>
      </c>
      <c r="AD54" s="15">
        <v>0</v>
      </c>
      <c r="AE54" s="15">
        <v>0</v>
      </c>
      <c r="AF54" s="15">
        <v>0</v>
      </c>
      <c r="AG54" s="15">
        <v>0</v>
      </c>
      <c r="AH54" s="15">
        <v>0</v>
      </c>
      <c r="AI54" s="15">
        <v>0</v>
      </c>
      <c r="AJ54" s="15">
        <v>0</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v>
      </c>
      <c r="BE54" s="15">
        <v>0</v>
      </c>
      <c r="BF54" s="15">
        <v>0</v>
      </c>
      <c r="BG54" s="17" t="s">
        <v>54</v>
      </c>
      <c r="BH54" s="15">
        <v>0</v>
      </c>
      <c r="BI54" s="15">
        <v>0</v>
      </c>
      <c r="BJ54" s="15">
        <v>0</v>
      </c>
      <c r="BK54" s="15">
        <v>0</v>
      </c>
      <c r="BL54" s="15">
        <v>0</v>
      </c>
      <c r="BM54" s="15">
        <v>0</v>
      </c>
      <c r="BN54" s="15">
        <v>0</v>
      </c>
      <c r="BO54" s="15">
        <v>0</v>
      </c>
      <c r="BP54" s="15">
        <v>0</v>
      </c>
      <c r="BQ54" s="15">
        <v>0</v>
      </c>
      <c r="BR54" s="15">
        <v>0</v>
      </c>
      <c r="BS54" s="15">
        <v>0</v>
      </c>
      <c r="BT54" s="15">
        <v>0</v>
      </c>
      <c r="BU54" s="15">
        <v>1</v>
      </c>
      <c r="BV54" s="15">
        <v>1</v>
      </c>
      <c r="BW54" s="15">
        <v>2</v>
      </c>
      <c r="BX54" s="15">
        <v>2</v>
      </c>
      <c r="BY54" s="15">
        <v>2</v>
      </c>
      <c r="BZ54" s="15">
        <v>11</v>
      </c>
      <c r="CA54" s="15">
        <v>16</v>
      </c>
      <c r="CB54" s="15">
        <v>18</v>
      </c>
      <c r="CC54" s="15">
        <v>21</v>
      </c>
      <c r="CD54" s="15">
        <v>23</v>
      </c>
      <c r="CE54" s="15">
        <v>26</v>
      </c>
      <c r="CF54" s="15">
        <v>26</v>
      </c>
      <c r="CG54" s="23">
        <v>29</v>
      </c>
      <c r="CH54" s="23">
        <v>44</v>
      </c>
      <c r="CI54" s="23">
        <v>53</v>
      </c>
      <c r="CJ54" s="23">
        <v>70</v>
      </c>
      <c r="CK54" s="23">
        <v>82</v>
      </c>
      <c r="CL54" s="15">
        <v>86</v>
      </c>
      <c r="CM54" s="15">
        <v>94</v>
      </c>
      <c r="CN54" s="15">
        <v>109</v>
      </c>
      <c r="CO54" s="15">
        <v>130</v>
      </c>
      <c r="CP54" s="38"/>
      <c r="CQ54" s="38"/>
      <c r="CR54" s="38"/>
      <c r="CS54" s="38"/>
      <c r="CT54" s="38"/>
      <c r="CU54" s="38"/>
      <c r="CV54" s="38"/>
      <c r="CW54" s="61"/>
      <c r="CX54" s="38"/>
      <c r="CY54" s="38"/>
      <c r="CZ54" s="38"/>
      <c r="DA54" s="79"/>
      <c r="DB54" s="102"/>
      <c r="DC54" s="87"/>
      <c r="DD54" s="96"/>
      <c r="DE54" s="92"/>
      <c r="DF54" s="103"/>
      <c r="DG54" s="83"/>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159" t="s">
        <v>54</v>
      </c>
      <c r="EJ54" s="186">
        <f>1-(SLOPE('III - US Trajectory'!$BF$3:$CC$3,'III - US Trajectory'!BF54:CC54))</f>
        <v>0.83421984564809459</v>
      </c>
    </row>
    <row r="55" spans="1:140" ht="15.75" thickBot="1" x14ac:dyDescent="0.25">
      <c r="A55" s="8">
        <v>43929</v>
      </c>
      <c r="D55" s="17" t="s">
        <v>45</v>
      </c>
      <c r="E55" s="67">
        <v>47</v>
      </c>
      <c r="F55" s="65">
        <v>2.7000000000000001E-3</v>
      </c>
      <c r="G55" s="66">
        <f t="shared" si="5"/>
        <v>888915.60000000009</v>
      </c>
      <c r="H55" s="65">
        <f t="shared" si="6"/>
        <v>6.0535812329596378E-4</v>
      </c>
      <c r="I55" s="68">
        <v>43912</v>
      </c>
      <c r="J55" s="68"/>
      <c r="K55" s="68"/>
      <c r="L55" s="68"/>
      <c r="M55" s="68"/>
      <c r="N55" s="69">
        <v>23</v>
      </c>
      <c r="O55" s="69"/>
      <c r="P55" s="69"/>
      <c r="Q55" s="68"/>
      <c r="R55" s="68"/>
      <c r="S55" s="69"/>
      <c r="T55" s="70"/>
      <c r="U55" s="17" t="s">
        <v>45</v>
      </c>
      <c r="V55" s="15">
        <v>0</v>
      </c>
      <c r="W55" s="15">
        <v>0</v>
      </c>
      <c r="X55" s="15">
        <v>0</v>
      </c>
      <c r="Y55" s="15">
        <v>0</v>
      </c>
      <c r="Z55" s="15">
        <v>0</v>
      </c>
      <c r="AA55" s="15">
        <v>0</v>
      </c>
      <c r="AB55" s="15">
        <v>0</v>
      </c>
      <c r="AC55" s="15">
        <v>0</v>
      </c>
      <c r="AD55" s="15">
        <v>0</v>
      </c>
      <c r="AE55" s="15">
        <v>0</v>
      </c>
      <c r="AF55" s="15">
        <v>0</v>
      </c>
      <c r="AG55" s="15">
        <v>0</v>
      </c>
      <c r="AH55" s="15">
        <v>0</v>
      </c>
      <c r="AI55" s="15">
        <v>0</v>
      </c>
      <c r="AJ55" s="15">
        <v>0</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v>
      </c>
      <c r="BE55" s="15">
        <v>0</v>
      </c>
      <c r="BF55" s="15">
        <v>0</v>
      </c>
      <c r="BG55" s="17" t="s">
        <v>45</v>
      </c>
      <c r="BH55" s="15">
        <v>0</v>
      </c>
      <c r="BI55" s="15">
        <v>0</v>
      </c>
      <c r="BJ55" s="15">
        <v>0</v>
      </c>
      <c r="BK55" s="15">
        <v>0</v>
      </c>
      <c r="BL55" s="15">
        <v>0</v>
      </c>
      <c r="BM55" s="15">
        <v>0</v>
      </c>
      <c r="BN55" s="15">
        <v>0</v>
      </c>
      <c r="BO55" s="15">
        <v>0</v>
      </c>
      <c r="BP55" s="15">
        <v>0</v>
      </c>
      <c r="BQ55" s="15">
        <v>0</v>
      </c>
      <c r="BR55" s="15">
        <v>0</v>
      </c>
      <c r="BS55" s="15">
        <v>0</v>
      </c>
      <c r="BT55" s="15">
        <v>8</v>
      </c>
      <c r="BU55" s="15">
        <v>7</v>
      </c>
      <c r="BV55" s="15">
        <v>8</v>
      </c>
      <c r="BW55" s="15">
        <v>8</v>
      </c>
      <c r="BX55" s="15">
        <v>8</v>
      </c>
      <c r="BY55" s="15">
        <v>10</v>
      </c>
      <c r="BZ55" s="15">
        <v>11</v>
      </c>
      <c r="CA55" s="15">
        <v>11</v>
      </c>
      <c r="CB55" s="15">
        <v>14</v>
      </c>
      <c r="CC55" s="15">
        <v>14</v>
      </c>
      <c r="CD55" s="15">
        <v>14</v>
      </c>
      <c r="CE55" s="23">
        <v>21</v>
      </c>
      <c r="CF55" s="23">
        <v>28</v>
      </c>
      <c r="CG55" s="23">
        <v>30</v>
      </c>
      <c r="CH55" s="23">
        <v>41</v>
      </c>
      <c r="CI55" s="23">
        <v>46</v>
      </c>
      <c r="CJ55" s="15">
        <v>58</v>
      </c>
      <c r="CK55" s="15">
        <v>68</v>
      </c>
      <c r="CL55" s="15">
        <v>90</v>
      </c>
      <c r="CM55" s="15">
        <v>101</v>
      </c>
      <c r="CN55" s="15">
        <v>108</v>
      </c>
      <c r="CO55" s="15">
        <v>129</v>
      </c>
      <c r="CP55" s="38"/>
      <c r="CQ55" s="38"/>
      <c r="CR55" s="38"/>
      <c r="CS55" s="38"/>
      <c r="CT55" s="38"/>
      <c r="CU55" s="38"/>
      <c r="CV55" s="38"/>
      <c r="CW55" s="61"/>
      <c r="CX55" s="38"/>
      <c r="CY55" s="38"/>
      <c r="CZ55" s="38"/>
      <c r="DA55" s="79"/>
      <c r="DB55" s="105"/>
      <c r="DC55" s="106"/>
      <c r="DD55" s="107"/>
      <c r="DE55" s="108"/>
      <c r="DF55" s="109"/>
      <c r="DG55" s="83"/>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171" t="s">
        <v>45</v>
      </c>
      <c r="EJ55" s="219">
        <f>1-(SLOPE('III - US Trajectory'!$BF$3:$CC$3,'III - US Trajectory'!BF55:CC55))</f>
        <v>0.83405381057813699</v>
      </c>
    </row>
    <row r="56" spans="1:140" x14ac:dyDescent="0.2">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DC56" s="99"/>
    </row>
    <row r="57" spans="1:140" s="130" customFormat="1" ht="18" x14ac:dyDescent="0.25">
      <c r="A57" s="45"/>
      <c r="B57" s="45"/>
      <c r="C57" s="129"/>
      <c r="E57" s="43"/>
      <c r="F57" s="46"/>
      <c r="G57" s="47">
        <v>329228000</v>
      </c>
      <c r="H57" s="46"/>
      <c r="I57" s="131"/>
      <c r="J57" s="131"/>
      <c r="K57" s="131"/>
      <c r="L57" s="131"/>
      <c r="M57" s="131"/>
      <c r="N57" s="132">
        <f>AVERAGE(N4:N55)</f>
        <v>14.846153846153847</v>
      </c>
      <c r="O57" s="132">
        <f>AVERAGE(O4:O55)</f>
        <v>10.622222222222222</v>
      </c>
      <c r="P57" s="132">
        <f>AVERAGE(P4:P55)</f>
        <v>9.9230769230769234</v>
      </c>
      <c r="Q57" s="132"/>
      <c r="R57" s="132"/>
      <c r="S57" s="132">
        <f>AVERAGE(S4:S55)</f>
        <v>12.192592592592591</v>
      </c>
      <c r="T57" s="132"/>
      <c r="U57" s="131"/>
      <c r="V57" s="43">
        <f>SUM(V4:V55)</f>
        <v>1</v>
      </c>
      <c r="W57" s="43">
        <f t="shared" ref="W57:CI57" si="7">SUM(W4:W55)</f>
        <v>1</v>
      </c>
      <c r="X57" s="43">
        <f t="shared" si="7"/>
        <v>2</v>
      </c>
      <c r="Y57" s="43">
        <f t="shared" si="7"/>
        <v>2</v>
      </c>
      <c r="Z57" s="43">
        <f t="shared" si="7"/>
        <v>5</v>
      </c>
      <c r="AA57" s="43">
        <f t="shared" si="7"/>
        <v>5</v>
      </c>
      <c r="AB57" s="43">
        <f t="shared" si="7"/>
        <v>5</v>
      </c>
      <c r="AC57" s="43">
        <f t="shared" si="7"/>
        <v>5</v>
      </c>
      <c r="AD57" s="43">
        <f t="shared" si="7"/>
        <v>5</v>
      </c>
      <c r="AE57" s="43">
        <f t="shared" si="7"/>
        <v>7</v>
      </c>
      <c r="AF57" s="43">
        <f t="shared" si="7"/>
        <v>8</v>
      </c>
      <c r="AG57" s="43">
        <f t="shared" si="7"/>
        <v>8</v>
      </c>
      <c r="AH57" s="43">
        <f t="shared" si="7"/>
        <v>11</v>
      </c>
      <c r="AI57" s="43">
        <f t="shared" si="7"/>
        <v>11</v>
      </c>
      <c r="AJ57" s="43">
        <f t="shared" si="7"/>
        <v>11</v>
      </c>
      <c r="AK57" s="43">
        <f t="shared" si="7"/>
        <v>11</v>
      </c>
      <c r="AL57" s="43">
        <f t="shared" si="7"/>
        <v>11</v>
      </c>
      <c r="AM57" s="43">
        <f t="shared" si="7"/>
        <v>11</v>
      </c>
      <c r="AN57" s="43">
        <f t="shared" si="7"/>
        <v>11</v>
      </c>
      <c r="AO57" s="43">
        <f t="shared" si="7"/>
        <v>11</v>
      </c>
      <c r="AP57" s="43">
        <f t="shared" si="7"/>
        <v>12</v>
      </c>
      <c r="AQ57" s="43">
        <f t="shared" si="7"/>
        <v>12</v>
      </c>
      <c r="AR57" s="43">
        <f t="shared" si="7"/>
        <v>13</v>
      </c>
      <c r="AS57" s="43">
        <f t="shared" si="7"/>
        <v>13</v>
      </c>
      <c r="AT57" s="43">
        <f t="shared" si="7"/>
        <v>13</v>
      </c>
      <c r="AU57" s="43">
        <f t="shared" si="7"/>
        <v>13</v>
      </c>
      <c r="AV57" s="43">
        <f t="shared" si="7"/>
        <v>13</v>
      </c>
      <c r="AW57" s="43">
        <f t="shared" si="7"/>
        <v>13</v>
      </c>
      <c r="AX57" s="43">
        <f t="shared" si="7"/>
        <v>13</v>
      </c>
      <c r="AY57" s="43">
        <f t="shared" si="7"/>
        <v>13</v>
      </c>
      <c r="AZ57" s="43">
        <f t="shared" si="7"/>
        <v>15</v>
      </c>
      <c r="BA57" s="43">
        <f t="shared" si="7"/>
        <v>15</v>
      </c>
      <c r="BB57" s="43">
        <f t="shared" si="7"/>
        <v>15</v>
      </c>
      <c r="BC57" s="43">
        <f t="shared" si="7"/>
        <v>15</v>
      </c>
      <c r="BD57" s="43">
        <f t="shared" si="7"/>
        <v>15</v>
      </c>
      <c r="BE57" s="43">
        <f t="shared" si="7"/>
        <v>15</v>
      </c>
      <c r="BF57" s="43">
        <f t="shared" si="7"/>
        <v>16</v>
      </c>
      <c r="BG57" s="131"/>
      <c r="BH57" s="43">
        <f t="shared" si="7"/>
        <v>16</v>
      </c>
      <c r="BI57" s="43">
        <f t="shared" si="7"/>
        <v>24</v>
      </c>
      <c r="BJ57" s="43">
        <f t="shared" si="7"/>
        <v>30</v>
      </c>
      <c r="BK57" s="43">
        <f t="shared" si="7"/>
        <v>53</v>
      </c>
      <c r="BL57" s="43">
        <f t="shared" si="7"/>
        <v>73</v>
      </c>
      <c r="BM57" s="43">
        <f t="shared" si="7"/>
        <v>104</v>
      </c>
      <c r="BN57" s="43">
        <f t="shared" si="7"/>
        <v>172</v>
      </c>
      <c r="BO57" s="43">
        <f t="shared" si="7"/>
        <v>217</v>
      </c>
      <c r="BP57" s="43">
        <f t="shared" si="7"/>
        <v>336</v>
      </c>
      <c r="BQ57" s="43">
        <f t="shared" si="7"/>
        <v>450</v>
      </c>
      <c r="BR57" s="43">
        <f t="shared" si="7"/>
        <v>514</v>
      </c>
      <c r="BS57" s="43">
        <f t="shared" si="7"/>
        <v>708</v>
      </c>
      <c r="BT57" s="43">
        <f t="shared" si="7"/>
        <v>1105</v>
      </c>
      <c r="BU57" s="43">
        <f t="shared" si="7"/>
        <v>1557</v>
      </c>
      <c r="BV57" s="43">
        <f t="shared" si="7"/>
        <v>2147</v>
      </c>
      <c r="BW57" s="43">
        <f t="shared" si="7"/>
        <v>2857</v>
      </c>
      <c r="BX57" s="43">
        <f t="shared" si="7"/>
        <v>2918</v>
      </c>
      <c r="BY57" s="43">
        <f t="shared" si="7"/>
        <v>4283</v>
      </c>
      <c r="BZ57" s="43">
        <f t="shared" si="7"/>
        <v>6023</v>
      </c>
      <c r="CA57" s="43">
        <f t="shared" si="7"/>
        <v>8798</v>
      </c>
      <c r="CB57" s="43">
        <f t="shared" si="7"/>
        <v>13940</v>
      </c>
      <c r="CC57" s="43">
        <f t="shared" si="7"/>
        <v>19141</v>
      </c>
      <c r="CD57" s="43">
        <f t="shared" si="7"/>
        <v>25534</v>
      </c>
      <c r="CE57" s="43">
        <f t="shared" si="7"/>
        <v>33509</v>
      </c>
      <c r="CF57" s="43">
        <f t="shared" si="7"/>
        <v>43550</v>
      </c>
      <c r="CG57" s="43">
        <f t="shared" si="7"/>
        <v>53610</v>
      </c>
      <c r="CH57" s="43">
        <f t="shared" si="7"/>
        <v>65647</v>
      </c>
      <c r="CI57" s="43">
        <f t="shared" si="7"/>
        <v>83697</v>
      </c>
      <c r="CJ57" s="43">
        <f t="shared" ref="CJ57:CO57" si="8">SUM(CJ4:CJ55)</f>
        <v>101510</v>
      </c>
      <c r="CK57" s="43">
        <f t="shared" si="8"/>
        <v>121249</v>
      </c>
      <c r="CL57" s="43">
        <f t="shared" si="8"/>
        <v>140678</v>
      </c>
      <c r="CM57" s="43">
        <f t="shared" si="8"/>
        <v>161597</v>
      </c>
      <c r="CN57" s="43">
        <f t="shared" si="8"/>
        <v>187919</v>
      </c>
      <c r="CO57" s="43">
        <f t="shared" si="8"/>
        <v>213097</v>
      </c>
    </row>
    <row r="58" spans="1:140" s="16" customFormat="1" ht="15" x14ac:dyDescent="0.25">
      <c r="A58" s="4"/>
      <c r="B58" s="4"/>
      <c r="C58" s="44"/>
      <c r="E58" s="21"/>
      <c r="F58" s="29"/>
      <c r="G58" s="35"/>
      <c r="H58" s="29"/>
      <c r="I58" s="32"/>
      <c r="J58" s="32"/>
      <c r="K58" s="32"/>
      <c r="L58" s="32"/>
      <c r="M58" s="32"/>
      <c r="N58" s="34"/>
      <c r="O58" s="34"/>
      <c r="P58" s="34"/>
      <c r="Q58" s="34"/>
      <c r="R58" s="34"/>
      <c r="S58" s="34"/>
      <c r="T58" s="34"/>
      <c r="U58" s="32"/>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32"/>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row>
    <row r="59" spans="1:140" s="15" customFormat="1" ht="23.25" x14ac:dyDescent="0.2">
      <c r="A59" s="5"/>
      <c r="B59" s="5"/>
      <c r="C59" s="114" t="s">
        <v>66</v>
      </c>
      <c r="D59" s="638" t="s">
        <v>77</v>
      </c>
      <c r="E59" s="638"/>
      <c r="F59" s="638"/>
      <c r="G59" s="638"/>
      <c r="H59" s="115"/>
      <c r="I59" s="114" t="s">
        <v>66</v>
      </c>
      <c r="J59" s="116"/>
      <c r="K59" s="116"/>
      <c r="L59" s="116"/>
      <c r="M59" s="116"/>
      <c r="N59" s="114" t="s">
        <v>66</v>
      </c>
      <c r="O59" s="638" t="s">
        <v>77</v>
      </c>
      <c r="P59" s="638"/>
      <c r="Q59" s="638"/>
      <c r="R59" s="638"/>
      <c r="S59" s="638"/>
      <c r="T59" s="114" t="s">
        <v>66</v>
      </c>
      <c r="U59" s="31"/>
      <c r="BG59" s="31"/>
      <c r="BI59" s="74">
        <v>1</v>
      </c>
      <c r="BR59" s="74">
        <v>5</v>
      </c>
      <c r="BS59" s="74">
        <v>1</v>
      </c>
      <c r="BT59" s="74">
        <v>3</v>
      </c>
      <c r="BU59" s="74">
        <v>5</v>
      </c>
      <c r="BV59" s="74">
        <v>2</v>
      </c>
      <c r="BW59" s="74">
        <v>1</v>
      </c>
      <c r="BX59" s="74">
        <v>5</v>
      </c>
      <c r="BY59" s="74">
        <v>4</v>
      </c>
    </row>
    <row r="60" spans="1:140" ht="23.25" x14ac:dyDescent="0.35">
      <c r="C60" s="117" t="s">
        <v>67</v>
      </c>
      <c r="D60" s="643" t="s">
        <v>85</v>
      </c>
      <c r="E60" s="643"/>
      <c r="F60" s="643"/>
      <c r="G60" s="643"/>
      <c r="H60" s="118"/>
      <c r="I60" s="117" t="s">
        <v>67</v>
      </c>
      <c r="J60" s="119"/>
      <c r="K60" s="119"/>
      <c r="L60" s="119"/>
      <c r="M60" s="119"/>
      <c r="N60" s="117" t="s">
        <v>67</v>
      </c>
      <c r="O60" s="643" t="s">
        <v>85</v>
      </c>
      <c r="P60" s="643"/>
      <c r="Q60" s="643"/>
      <c r="R60" s="643"/>
      <c r="S60" s="643"/>
      <c r="T60" s="117" t="s">
        <v>67</v>
      </c>
      <c r="BI60" s="15"/>
      <c r="BJ60" s="15"/>
      <c r="BK60" s="15"/>
      <c r="BL60" s="15"/>
      <c r="BM60" s="15"/>
      <c r="BN60" s="15"/>
      <c r="BO60" s="15"/>
      <c r="BP60" s="15"/>
      <c r="BQ60" s="15"/>
      <c r="BR60" s="15"/>
      <c r="BS60" s="15"/>
      <c r="BT60" s="75">
        <v>2</v>
      </c>
      <c r="BU60" s="75"/>
      <c r="BV60" s="75"/>
      <c r="BW60" s="75"/>
      <c r="BX60" s="75"/>
      <c r="BY60" s="75"/>
      <c r="BZ60" s="75">
        <v>1</v>
      </c>
      <c r="CA60" s="75">
        <v>4</v>
      </c>
      <c r="CB60" s="75">
        <v>4</v>
      </c>
      <c r="CC60" s="75">
        <v>2</v>
      </c>
      <c r="CD60" s="75">
        <v>3</v>
      </c>
      <c r="CE60" s="75">
        <v>1</v>
      </c>
      <c r="CF60" s="75">
        <v>4</v>
      </c>
      <c r="CG60" s="75">
        <v>6</v>
      </c>
      <c r="CH60" s="75">
        <v>3</v>
      </c>
      <c r="CI60" s="75">
        <v>1</v>
      </c>
      <c r="CJ60" s="75">
        <v>2</v>
      </c>
      <c r="CK60" s="75">
        <v>2</v>
      </c>
      <c r="CL60" s="75">
        <v>2</v>
      </c>
      <c r="CM60" s="75">
        <v>3</v>
      </c>
      <c r="CN60" s="75">
        <v>2</v>
      </c>
      <c r="CO60" s="75">
        <v>2</v>
      </c>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row>
    <row r="61" spans="1:140" ht="23.25" x14ac:dyDescent="0.35">
      <c r="C61" s="120" t="s">
        <v>68</v>
      </c>
      <c r="D61" s="642" t="s">
        <v>86</v>
      </c>
      <c r="E61" s="642"/>
      <c r="F61" s="642"/>
      <c r="G61" s="642"/>
      <c r="H61" s="121"/>
      <c r="I61" s="120" t="s">
        <v>68</v>
      </c>
      <c r="J61" s="122"/>
      <c r="K61" s="122"/>
      <c r="L61" s="122"/>
      <c r="M61" s="122"/>
      <c r="N61" s="120" t="s">
        <v>68</v>
      </c>
      <c r="O61" s="642" t="s">
        <v>86</v>
      </c>
      <c r="P61" s="642"/>
      <c r="Q61" s="642"/>
      <c r="R61" s="642"/>
      <c r="S61" s="642"/>
      <c r="T61" s="120" t="s">
        <v>68</v>
      </c>
      <c r="BI61" s="15"/>
      <c r="BJ61" s="15"/>
      <c r="BK61" s="15"/>
      <c r="BL61" s="15"/>
      <c r="BM61" s="15"/>
      <c r="BN61" s="15"/>
      <c r="BO61" s="15"/>
      <c r="BP61" s="15"/>
      <c r="BQ61" s="15"/>
      <c r="BR61" s="15"/>
      <c r="BS61" s="15"/>
      <c r="BT61" s="15"/>
      <c r="BU61" s="15"/>
      <c r="BV61" s="15"/>
      <c r="BW61" s="15"/>
      <c r="BX61" s="15"/>
      <c r="BY61" s="15"/>
      <c r="BZ61" s="15"/>
      <c r="CA61" s="76">
        <v>1</v>
      </c>
      <c r="CB61" s="76"/>
      <c r="CC61" s="76"/>
      <c r="CD61" s="76"/>
      <c r="CE61" s="76"/>
      <c r="CF61" s="76">
        <v>1</v>
      </c>
      <c r="CG61" s="76"/>
      <c r="CH61" s="76">
        <v>1</v>
      </c>
      <c r="CI61" s="76">
        <v>4</v>
      </c>
      <c r="CJ61" s="76">
        <v>2</v>
      </c>
      <c r="CK61" s="76">
        <v>1</v>
      </c>
      <c r="CL61" s="76"/>
      <c r="CM61" s="76">
        <v>2</v>
      </c>
      <c r="CN61" s="76">
        <v>1</v>
      </c>
      <c r="CO61" s="76">
        <v>4</v>
      </c>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row>
    <row r="62" spans="1:140" ht="23.25" x14ac:dyDescent="0.35">
      <c r="C62" s="123" t="s">
        <v>70</v>
      </c>
      <c r="D62" s="646" t="s">
        <v>88</v>
      </c>
      <c r="E62" s="646"/>
      <c r="F62" s="646"/>
      <c r="G62" s="646"/>
      <c r="H62" s="124"/>
      <c r="I62" s="123" t="s">
        <v>70</v>
      </c>
      <c r="J62" s="125"/>
      <c r="K62" s="125"/>
      <c r="L62" s="125"/>
      <c r="M62" s="125"/>
      <c r="N62" s="123" t="s">
        <v>70</v>
      </c>
      <c r="O62" s="646" t="s">
        <v>88</v>
      </c>
      <c r="P62" s="646"/>
      <c r="Q62" s="646"/>
      <c r="R62" s="646"/>
      <c r="S62" s="646"/>
      <c r="T62" s="123" t="s">
        <v>70</v>
      </c>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77"/>
      <c r="CH62" s="77">
        <v>1</v>
      </c>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15"/>
      <c r="DN62" s="15"/>
      <c r="DO62" s="15"/>
      <c r="DP62" s="15"/>
      <c r="DQ62" s="15"/>
      <c r="DR62" s="15"/>
      <c r="DS62" s="15"/>
      <c r="DT62" s="15"/>
      <c r="DU62" s="15"/>
      <c r="DV62" s="15"/>
      <c r="DW62" s="15"/>
      <c r="DX62" s="15"/>
      <c r="DY62" s="15"/>
      <c r="DZ62" s="15"/>
      <c r="EA62" s="15"/>
      <c r="EB62" s="15"/>
      <c r="EC62" s="15"/>
      <c r="ED62" s="15"/>
      <c r="EE62" s="15"/>
      <c r="EF62" s="15"/>
      <c r="EG62" s="15"/>
      <c r="EH62" s="15"/>
      <c r="EI62" s="15"/>
    </row>
    <row r="63" spans="1:140" ht="23.25" x14ac:dyDescent="0.35">
      <c r="C63" s="42" t="s">
        <v>69</v>
      </c>
      <c r="D63" s="645" t="s">
        <v>87</v>
      </c>
      <c r="E63" s="645"/>
      <c r="F63" s="645"/>
      <c r="G63" s="645"/>
      <c r="I63" s="42" t="s">
        <v>69</v>
      </c>
      <c r="N63" s="42" t="s">
        <v>69</v>
      </c>
      <c r="O63" s="645" t="s">
        <v>87</v>
      </c>
      <c r="P63" s="645"/>
      <c r="Q63" s="645"/>
      <c r="R63" s="645"/>
      <c r="S63" s="645"/>
      <c r="T63" s="42" t="s">
        <v>69</v>
      </c>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row>
    <row r="64" spans="1:140" ht="23.25" x14ac:dyDescent="0.2">
      <c r="C64" s="41" t="s">
        <v>72</v>
      </c>
      <c r="D64" s="639" t="s">
        <v>78</v>
      </c>
      <c r="E64" s="639"/>
      <c r="F64" s="639"/>
      <c r="G64" s="639"/>
      <c r="I64" s="41" t="s">
        <v>72</v>
      </c>
      <c r="N64" s="41" t="s">
        <v>72</v>
      </c>
      <c r="O64" s="639" t="s">
        <v>78</v>
      </c>
      <c r="P64" s="639"/>
      <c r="Q64" s="639"/>
      <c r="R64" s="639"/>
      <c r="S64" s="639"/>
      <c r="T64" s="41" t="s">
        <v>72</v>
      </c>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row>
    <row r="65" spans="3:139" ht="26.25" x14ac:dyDescent="0.2">
      <c r="C65" s="126" t="s">
        <v>71</v>
      </c>
      <c r="D65" s="644" t="s">
        <v>89</v>
      </c>
      <c r="E65" s="644"/>
      <c r="F65" s="644"/>
      <c r="G65" s="644"/>
      <c r="H65" s="127"/>
      <c r="I65" s="126" t="s">
        <v>71</v>
      </c>
      <c r="J65" s="128"/>
      <c r="K65" s="128"/>
      <c r="L65" s="128"/>
      <c r="M65" s="128"/>
      <c r="N65" s="126" t="s">
        <v>71</v>
      </c>
      <c r="O65" s="644" t="s">
        <v>89</v>
      </c>
      <c r="P65" s="644"/>
      <c r="Q65" s="644"/>
      <c r="R65" s="644"/>
      <c r="S65" s="644"/>
      <c r="T65" s="126" t="s">
        <v>71</v>
      </c>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row>
    <row r="66" spans="3:139" ht="23.25" x14ac:dyDescent="0.2">
      <c r="C66" s="41" t="s">
        <v>73</v>
      </c>
      <c r="I66" s="41" t="s">
        <v>73</v>
      </c>
      <c r="N66" s="41" t="s">
        <v>73</v>
      </c>
      <c r="O66" s="14"/>
      <c r="P66" s="15"/>
      <c r="Q66" s="30"/>
      <c r="T66" s="41" t="s">
        <v>73</v>
      </c>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row>
    <row r="67" spans="3:139" x14ac:dyDescent="0.2">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row>
    <row r="68" spans="3:139" x14ac:dyDescent="0.2">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row>
  </sheetData>
  <autoFilter ref="A3:EK3" xr:uid="{8C8C2A2C-EBF0-4252-A604-EF9F75209884}">
    <sortState xmlns:xlrd2="http://schemas.microsoft.com/office/spreadsheetml/2017/richdata2" ref="A4:EK55">
      <sortCondition descending="1" ref="EI3"/>
    </sortState>
  </autoFilter>
  <mergeCells count="22">
    <mergeCell ref="D61:G61"/>
    <mergeCell ref="D60:G60"/>
    <mergeCell ref="D59:G59"/>
    <mergeCell ref="O60:S60"/>
    <mergeCell ref="O65:S65"/>
    <mergeCell ref="O64:S64"/>
    <mergeCell ref="O63:S63"/>
    <mergeCell ref="O62:S62"/>
    <mergeCell ref="O61:S61"/>
    <mergeCell ref="D65:G65"/>
    <mergeCell ref="D64:G64"/>
    <mergeCell ref="D63:G63"/>
    <mergeCell ref="D62:G62"/>
    <mergeCell ref="A2:C2"/>
    <mergeCell ref="N2:T2"/>
    <mergeCell ref="I2:M2"/>
    <mergeCell ref="CP1:DR2"/>
    <mergeCell ref="O59:S59"/>
    <mergeCell ref="D2:H2"/>
    <mergeCell ref="I1:M1"/>
    <mergeCell ref="N1:R1"/>
    <mergeCell ref="D1:G1"/>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0CFD1-089B-4121-B9A8-F063C6DB8C1A}">
  <sheetPr>
    <tabColor theme="1"/>
  </sheetPr>
  <dimension ref="A1:BT7"/>
  <sheetViews>
    <sheetView workbookViewId="0">
      <selection activeCell="Q38" sqref="Q38"/>
    </sheetView>
  </sheetViews>
  <sheetFormatPr defaultRowHeight="15" x14ac:dyDescent="0.25"/>
  <cols>
    <col min="1" max="1" width="9.140625" style="16"/>
    <col min="2" max="4" width="5" style="14" bestFit="1" customWidth="1"/>
    <col min="5" max="11" width="5.5703125" style="14" bestFit="1" customWidth="1"/>
    <col min="12" max="66" width="6.7109375" style="14" bestFit="1" customWidth="1"/>
    <col min="67" max="72" width="7.85546875" style="14" bestFit="1" customWidth="1"/>
    <col min="73" max="16384" width="9.140625" style="14"/>
  </cols>
  <sheetData>
    <row r="1" spans="1:72" s="22" customFormat="1" x14ac:dyDescent="0.2">
      <c r="B1" s="22">
        <v>43852</v>
      </c>
      <c r="C1" s="22">
        <v>43853</v>
      </c>
      <c r="D1" s="22">
        <v>43854</v>
      </c>
      <c r="E1" s="22">
        <v>43855</v>
      </c>
      <c r="F1" s="22">
        <v>43856</v>
      </c>
      <c r="G1" s="22">
        <v>43857</v>
      </c>
      <c r="H1" s="22">
        <v>43858</v>
      </c>
      <c r="I1" s="22">
        <v>43859</v>
      </c>
      <c r="J1" s="22">
        <v>43860</v>
      </c>
      <c r="K1" s="22">
        <v>43861</v>
      </c>
      <c r="L1" s="22">
        <v>43862</v>
      </c>
      <c r="M1" s="22">
        <v>43863</v>
      </c>
      <c r="N1" s="22">
        <v>43864</v>
      </c>
      <c r="O1" s="22">
        <v>43865</v>
      </c>
      <c r="P1" s="22">
        <v>43866</v>
      </c>
      <c r="Q1" s="22">
        <v>43867</v>
      </c>
      <c r="R1" s="22">
        <v>43868</v>
      </c>
      <c r="S1" s="22">
        <v>43869</v>
      </c>
      <c r="T1" s="22">
        <v>43870</v>
      </c>
      <c r="U1" s="22">
        <v>43871</v>
      </c>
      <c r="V1" s="22">
        <v>43872</v>
      </c>
      <c r="W1" s="22">
        <v>43873</v>
      </c>
      <c r="X1" s="22">
        <v>43874</v>
      </c>
      <c r="Y1" s="22">
        <v>43875</v>
      </c>
      <c r="Z1" s="22">
        <v>43876</v>
      </c>
      <c r="AA1" s="22">
        <v>43877</v>
      </c>
      <c r="AB1" s="22">
        <v>43878</v>
      </c>
      <c r="AC1" s="22">
        <v>43879</v>
      </c>
      <c r="AD1" s="22">
        <v>43880</v>
      </c>
      <c r="AE1" s="22">
        <v>43881</v>
      </c>
      <c r="AF1" s="22">
        <v>43882</v>
      </c>
      <c r="AG1" s="22">
        <v>43883</v>
      </c>
      <c r="AH1" s="22">
        <v>43884</v>
      </c>
      <c r="AI1" s="22">
        <v>43885</v>
      </c>
      <c r="AJ1" s="22">
        <v>43886</v>
      </c>
      <c r="AK1" s="22">
        <v>43887</v>
      </c>
      <c r="AL1" s="22">
        <v>43888</v>
      </c>
      <c r="AM1" s="22">
        <v>43889</v>
      </c>
      <c r="AN1" s="22">
        <v>43890</v>
      </c>
      <c r="AO1" s="22">
        <v>43891</v>
      </c>
      <c r="AP1" s="22">
        <v>43892</v>
      </c>
      <c r="AQ1" s="22">
        <v>43893</v>
      </c>
      <c r="AR1" s="22">
        <v>43894</v>
      </c>
      <c r="AS1" s="22">
        <v>43895</v>
      </c>
      <c r="AT1" s="22">
        <v>43896</v>
      </c>
      <c r="AU1" s="22">
        <v>43897</v>
      </c>
      <c r="AV1" s="22">
        <v>43898</v>
      </c>
      <c r="AW1" s="22">
        <v>43899</v>
      </c>
      <c r="AX1" s="22">
        <v>43900</v>
      </c>
      <c r="AY1" s="22">
        <v>43901</v>
      </c>
      <c r="AZ1" s="22">
        <v>43902</v>
      </c>
      <c r="BA1" s="22">
        <v>43903</v>
      </c>
      <c r="BB1" s="22">
        <v>43904</v>
      </c>
      <c r="BC1" s="22">
        <v>43905</v>
      </c>
      <c r="BD1" s="22">
        <v>43906</v>
      </c>
      <c r="BE1" s="22">
        <v>43907</v>
      </c>
      <c r="BF1" s="22">
        <v>43908</v>
      </c>
      <c r="BG1" s="22">
        <v>43909</v>
      </c>
      <c r="BH1" s="22">
        <v>43910</v>
      </c>
      <c r="BI1" s="22">
        <v>43911</v>
      </c>
      <c r="BJ1" s="22">
        <v>43912</v>
      </c>
      <c r="BK1" s="22">
        <v>43913</v>
      </c>
      <c r="BL1" s="22">
        <v>43914</v>
      </c>
      <c r="BM1" s="22">
        <v>43915</v>
      </c>
      <c r="BN1" s="22">
        <v>43916</v>
      </c>
      <c r="BO1" s="22">
        <v>43917</v>
      </c>
      <c r="BP1" s="22">
        <v>43918</v>
      </c>
      <c r="BQ1" s="22">
        <v>43919</v>
      </c>
      <c r="BR1" s="22">
        <v>43920</v>
      </c>
      <c r="BS1" s="22">
        <v>43921</v>
      </c>
      <c r="BT1" s="22">
        <v>43922</v>
      </c>
    </row>
    <row r="2" spans="1:72" s="15" customFormat="1" x14ac:dyDescent="0.2">
      <c r="A2" s="21" t="s">
        <v>61</v>
      </c>
      <c r="B2" s="15">
        <v>548</v>
      </c>
      <c r="C2" s="15">
        <v>643</v>
      </c>
      <c r="D2" s="15">
        <v>920</v>
      </c>
      <c r="E2" s="15">
        <v>1406</v>
      </c>
      <c r="F2" s="15">
        <v>2075</v>
      </c>
      <c r="G2" s="15">
        <v>2877</v>
      </c>
      <c r="H2" s="15">
        <v>5509</v>
      </c>
      <c r="I2" s="15">
        <v>6087</v>
      </c>
      <c r="J2" s="15">
        <v>8141</v>
      </c>
      <c r="K2" s="15">
        <v>9802</v>
      </c>
      <c r="L2" s="15">
        <v>11891</v>
      </c>
      <c r="M2" s="15">
        <v>16630</v>
      </c>
      <c r="N2" s="15">
        <v>19716</v>
      </c>
      <c r="O2" s="15">
        <v>23707</v>
      </c>
      <c r="P2" s="15">
        <v>27440</v>
      </c>
      <c r="Q2" s="15">
        <v>30587</v>
      </c>
      <c r="R2" s="15">
        <v>34110</v>
      </c>
      <c r="S2" s="15">
        <v>36814</v>
      </c>
      <c r="T2" s="15">
        <v>39829</v>
      </c>
      <c r="U2" s="15">
        <v>42354</v>
      </c>
      <c r="V2" s="15">
        <v>44386</v>
      </c>
      <c r="W2" s="15">
        <v>44759</v>
      </c>
      <c r="X2" s="15">
        <v>59895</v>
      </c>
      <c r="Y2" s="15">
        <v>66358</v>
      </c>
      <c r="Z2" s="15">
        <v>68413</v>
      </c>
      <c r="AA2" s="15">
        <v>70513</v>
      </c>
      <c r="AB2" s="15">
        <v>72434</v>
      </c>
      <c r="AC2" s="15">
        <v>74211</v>
      </c>
      <c r="AD2" s="15">
        <v>74619</v>
      </c>
      <c r="AE2" s="15">
        <v>75077</v>
      </c>
      <c r="AF2" s="15">
        <v>75550</v>
      </c>
      <c r="AG2" s="15">
        <v>77001</v>
      </c>
      <c r="AH2" s="15">
        <v>77022</v>
      </c>
      <c r="AI2" s="15">
        <v>77241</v>
      </c>
      <c r="AJ2" s="15">
        <v>77754</v>
      </c>
      <c r="AK2" s="15">
        <v>78166</v>
      </c>
      <c r="AL2" s="15">
        <v>78600</v>
      </c>
      <c r="AM2" s="15">
        <v>78928</v>
      </c>
      <c r="AN2" s="15">
        <v>79356</v>
      </c>
      <c r="AO2" s="15">
        <v>79932</v>
      </c>
      <c r="AP2" s="15">
        <v>80136</v>
      </c>
      <c r="AQ2" s="15">
        <v>80261</v>
      </c>
      <c r="AR2" s="15">
        <v>80386</v>
      </c>
      <c r="AS2" s="15">
        <v>80537</v>
      </c>
      <c r="AT2" s="15">
        <v>80690</v>
      </c>
      <c r="AU2" s="15">
        <v>80770</v>
      </c>
      <c r="AV2" s="15">
        <v>80823</v>
      </c>
      <c r="AW2" s="15">
        <v>80860</v>
      </c>
      <c r="AX2" s="15">
        <v>80887</v>
      </c>
      <c r="AY2" s="15">
        <v>80921</v>
      </c>
      <c r="AZ2" s="15">
        <v>80932</v>
      </c>
      <c r="BA2" s="15">
        <v>80945</v>
      </c>
      <c r="BB2" s="15">
        <v>80977</v>
      </c>
      <c r="BC2" s="15">
        <v>81003</v>
      </c>
      <c r="BD2" s="15">
        <v>81033</v>
      </c>
      <c r="BE2" s="15">
        <v>81058</v>
      </c>
      <c r="BF2" s="15">
        <v>81102</v>
      </c>
      <c r="BG2" s="15">
        <v>81156</v>
      </c>
      <c r="BH2" s="15">
        <v>81250</v>
      </c>
      <c r="BI2" s="15">
        <v>81305</v>
      </c>
      <c r="BJ2" s="15">
        <v>81435</v>
      </c>
      <c r="BK2" s="15">
        <v>81498</v>
      </c>
      <c r="BL2" s="15">
        <v>81591</v>
      </c>
      <c r="BM2" s="15">
        <v>81661</v>
      </c>
      <c r="BN2" s="15">
        <v>81782</v>
      </c>
      <c r="BO2" s="15">
        <v>81897</v>
      </c>
      <c r="BP2" s="15">
        <v>81999</v>
      </c>
      <c r="BQ2" s="15">
        <v>82122</v>
      </c>
      <c r="BR2" s="15">
        <v>82198</v>
      </c>
      <c r="BS2" s="15">
        <v>82279</v>
      </c>
      <c r="BT2" s="15">
        <v>82361</v>
      </c>
    </row>
    <row r="3" spans="1:72" s="15" customFormat="1" x14ac:dyDescent="0.2">
      <c r="A3" s="21" t="s">
        <v>62</v>
      </c>
      <c r="B3" s="15">
        <v>0</v>
      </c>
      <c r="C3" s="15">
        <v>0</v>
      </c>
      <c r="D3" s="15">
        <v>0</v>
      </c>
      <c r="E3" s="15">
        <v>0</v>
      </c>
      <c r="F3" s="15">
        <v>0</v>
      </c>
      <c r="G3" s="15">
        <v>0</v>
      </c>
      <c r="H3" s="15">
        <v>0</v>
      </c>
      <c r="I3" s="15">
        <v>0</v>
      </c>
      <c r="J3" s="15">
        <v>0</v>
      </c>
      <c r="K3" s="15">
        <v>2</v>
      </c>
      <c r="L3" s="15">
        <v>2</v>
      </c>
      <c r="M3" s="15">
        <v>2</v>
      </c>
      <c r="N3" s="15">
        <v>2</v>
      </c>
      <c r="O3" s="15">
        <v>2</v>
      </c>
      <c r="P3" s="15">
        <v>2</v>
      </c>
      <c r="Q3" s="15">
        <v>2</v>
      </c>
      <c r="R3" s="15">
        <v>3</v>
      </c>
      <c r="S3" s="15">
        <v>3</v>
      </c>
      <c r="T3" s="15">
        <v>3</v>
      </c>
      <c r="U3" s="15">
        <v>3</v>
      </c>
      <c r="V3" s="15">
        <v>3</v>
      </c>
      <c r="W3" s="15">
        <v>3</v>
      </c>
      <c r="X3" s="15">
        <v>3</v>
      </c>
      <c r="Y3" s="15">
        <v>3</v>
      </c>
      <c r="Z3" s="15">
        <v>3</v>
      </c>
      <c r="AA3" s="15">
        <v>3</v>
      </c>
      <c r="AB3" s="15">
        <v>3</v>
      </c>
      <c r="AC3" s="15">
        <v>3</v>
      </c>
      <c r="AD3" s="15">
        <v>3</v>
      </c>
      <c r="AE3" s="15">
        <v>3</v>
      </c>
      <c r="AF3" s="15">
        <v>20</v>
      </c>
      <c r="AG3" s="15">
        <v>62</v>
      </c>
      <c r="AH3" s="15">
        <v>155</v>
      </c>
      <c r="AI3" s="15">
        <v>229</v>
      </c>
      <c r="AJ3" s="15">
        <v>322</v>
      </c>
      <c r="AK3" s="15">
        <v>453</v>
      </c>
      <c r="AL3" s="15">
        <v>655</v>
      </c>
      <c r="AM3" s="15">
        <v>888</v>
      </c>
      <c r="AN3" s="15">
        <v>1128</v>
      </c>
      <c r="AO3" s="15">
        <v>1694</v>
      </c>
      <c r="AP3" s="15">
        <v>2036</v>
      </c>
      <c r="AQ3" s="15">
        <v>2502</v>
      </c>
      <c r="AR3" s="15">
        <v>3089</v>
      </c>
      <c r="AS3" s="15">
        <v>3858</v>
      </c>
      <c r="AT3" s="15">
        <v>4636</v>
      </c>
      <c r="AU3" s="15">
        <v>5883</v>
      </c>
      <c r="AV3" s="15">
        <v>7375</v>
      </c>
      <c r="AW3" s="15">
        <v>9172</v>
      </c>
      <c r="AX3" s="15">
        <v>10149</v>
      </c>
      <c r="AY3" s="15">
        <v>12462</v>
      </c>
      <c r="AZ3" s="15">
        <v>12462</v>
      </c>
      <c r="BA3" s="15">
        <v>17660</v>
      </c>
      <c r="BB3" s="15">
        <v>21157</v>
      </c>
      <c r="BC3" s="15">
        <v>24747</v>
      </c>
      <c r="BD3" s="15">
        <v>27980</v>
      </c>
      <c r="BE3" s="15">
        <v>31506</v>
      </c>
      <c r="BF3" s="15">
        <v>35713</v>
      </c>
      <c r="BG3" s="15">
        <v>41035</v>
      </c>
      <c r="BH3" s="15">
        <v>47021</v>
      </c>
      <c r="BI3" s="15">
        <v>53578</v>
      </c>
      <c r="BJ3" s="15">
        <v>59138</v>
      </c>
      <c r="BK3" s="15">
        <v>63927</v>
      </c>
      <c r="BL3" s="15">
        <v>69176</v>
      </c>
      <c r="BM3" s="15">
        <v>74386</v>
      </c>
      <c r="BN3" s="15">
        <v>80589</v>
      </c>
      <c r="BO3" s="15">
        <v>86498</v>
      </c>
      <c r="BP3" s="15">
        <v>92472</v>
      </c>
      <c r="BQ3" s="15">
        <v>97689</v>
      </c>
      <c r="BR3" s="15">
        <v>101739</v>
      </c>
      <c r="BS3" s="15">
        <v>105792</v>
      </c>
      <c r="BT3" s="15">
        <v>110574</v>
      </c>
    </row>
    <row r="4" spans="1:72" s="15" customFormat="1" x14ac:dyDescent="0.2">
      <c r="A4" s="21" t="s">
        <v>64</v>
      </c>
      <c r="B4" s="15">
        <v>0</v>
      </c>
      <c r="C4" s="15">
        <v>0</v>
      </c>
      <c r="D4" s="15">
        <v>0</v>
      </c>
      <c r="E4" s="15">
        <v>0</v>
      </c>
      <c r="F4" s="15">
        <v>0</v>
      </c>
      <c r="G4" s="15">
        <v>0</v>
      </c>
      <c r="H4" s="15">
        <v>0</v>
      </c>
      <c r="I4" s="15">
        <v>0</v>
      </c>
      <c r="J4" s="15">
        <v>0</v>
      </c>
      <c r="K4" s="15">
        <v>0</v>
      </c>
      <c r="L4" s="15">
        <v>1</v>
      </c>
      <c r="M4" s="15">
        <v>1</v>
      </c>
      <c r="N4" s="15">
        <v>1</v>
      </c>
      <c r="O4" s="15">
        <v>1</v>
      </c>
      <c r="P4" s="15">
        <v>1</v>
      </c>
      <c r="Q4" s="15">
        <v>1</v>
      </c>
      <c r="R4" s="15">
        <v>1</v>
      </c>
      <c r="S4" s="15">
        <v>1</v>
      </c>
      <c r="T4" s="15">
        <v>2</v>
      </c>
      <c r="U4" s="15">
        <v>2</v>
      </c>
      <c r="V4" s="15">
        <v>2</v>
      </c>
      <c r="W4" s="15">
        <v>2</v>
      </c>
      <c r="X4" s="15">
        <v>2</v>
      </c>
      <c r="Y4" s="15">
        <v>2</v>
      </c>
      <c r="Z4" s="15">
        <v>2</v>
      </c>
      <c r="AA4" s="15">
        <v>2</v>
      </c>
      <c r="AB4" s="15">
        <v>2</v>
      </c>
      <c r="AC4" s="15">
        <v>2</v>
      </c>
      <c r="AD4" s="15">
        <v>2</v>
      </c>
      <c r="AE4" s="15">
        <v>2</v>
      </c>
      <c r="AF4" s="15">
        <v>2</v>
      </c>
      <c r="AG4" s="15">
        <v>2</v>
      </c>
      <c r="AH4" s="15">
        <v>2</v>
      </c>
      <c r="AI4" s="15">
        <v>2</v>
      </c>
      <c r="AJ4" s="15">
        <v>6</v>
      </c>
      <c r="AK4" s="15">
        <v>13</v>
      </c>
      <c r="AL4" s="15">
        <v>15</v>
      </c>
      <c r="AM4" s="15">
        <v>32</v>
      </c>
      <c r="AN4" s="15">
        <v>45</v>
      </c>
      <c r="AO4" s="15">
        <v>84</v>
      </c>
      <c r="AP4" s="15">
        <v>120</v>
      </c>
      <c r="AQ4" s="15">
        <v>165</v>
      </c>
      <c r="AR4" s="15">
        <v>222</v>
      </c>
      <c r="AS4" s="15">
        <v>259</v>
      </c>
      <c r="AT4" s="15">
        <v>400</v>
      </c>
      <c r="AU4" s="15">
        <v>500</v>
      </c>
      <c r="AV4" s="15">
        <v>673</v>
      </c>
      <c r="AW4" s="15">
        <v>1073</v>
      </c>
      <c r="AX4" s="15">
        <v>1695</v>
      </c>
      <c r="AY4" s="15">
        <v>2277</v>
      </c>
      <c r="AZ4" s="15">
        <v>2277</v>
      </c>
      <c r="BA4" s="15">
        <v>5232</v>
      </c>
      <c r="BB4" s="15">
        <v>6391</v>
      </c>
      <c r="BC4" s="15">
        <v>7798</v>
      </c>
      <c r="BD4" s="15">
        <v>9942</v>
      </c>
      <c r="BE4" s="15">
        <v>11748</v>
      </c>
      <c r="BF4" s="15">
        <v>13910</v>
      </c>
      <c r="BG4" s="15">
        <v>17963</v>
      </c>
      <c r="BH4" s="15">
        <v>20410</v>
      </c>
      <c r="BI4" s="15">
        <v>25374</v>
      </c>
      <c r="BJ4" s="15">
        <v>28768</v>
      </c>
      <c r="BK4" s="15">
        <v>35136</v>
      </c>
      <c r="BL4" s="15">
        <v>39885</v>
      </c>
      <c r="BM4" s="15">
        <v>49515</v>
      </c>
      <c r="BN4" s="15">
        <v>57786</v>
      </c>
      <c r="BO4" s="15">
        <v>65719</v>
      </c>
      <c r="BP4" s="15">
        <v>73235</v>
      </c>
      <c r="BQ4" s="15">
        <v>80110</v>
      </c>
      <c r="BR4" s="15">
        <v>87956</v>
      </c>
      <c r="BS4" s="15">
        <v>95923</v>
      </c>
      <c r="BT4" s="15">
        <v>104118</v>
      </c>
    </row>
    <row r="5" spans="1:72" s="15" customFormat="1" x14ac:dyDescent="0.2">
      <c r="A5" s="21" t="s">
        <v>63</v>
      </c>
      <c r="B5" s="15">
        <v>1</v>
      </c>
      <c r="C5" s="15">
        <v>1</v>
      </c>
      <c r="D5" s="15">
        <v>2</v>
      </c>
      <c r="E5" s="15">
        <v>2</v>
      </c>
      <c r="F5" s="15">
        <v>5</v>
      </c>
      <c r="G5" s="15">
        <v>5</v>
      </c>
      <c r="H5" s="15">
        <v>5</v>
      </c>
      <c r="I5" s="15">
        <v>5</v>
      </c>
      <c r="J5" s="15">
        <v>5</v>
      </c>
      <c r="K5" s="15">
        <v>7</v>
      </c>
      <c r="L5" s="15">
        <v>8</v>
      </c>
      <c r="M5" s="15">
        <v>8</v>
      </c>
      <c r="N5" s="15">
        <v>11</v>
      </c>
      <c r="O5" s="15">
        <v>11</v>
      </c>
      <c r="P5" s="15">
        <v>11</v>
      </c>
      <c r="Q5" s="15">
        <v>11</v>
      </c>
      <c r="R5" s="15">
        <v>11</v>
      </c>
      <c r="S5" s="15">
        <v>11</v>
      </c>
      <c r="T5" s="15">
        <v>11</v>
      </c>
      <c r="U5" s="15">
        <v>11</v>
      </c>
      <c r="V5" s="15">
        <v>12</v>
      </c>
      <c r="W5" s="15">
        <v>12</v>
      </c>
      <c r="X5" s="15">
        <v>13</v>
      </c>
      <c r="Y5" s="15">
        <v>13</v>
      </c>
      <c r="Z5" s="15">
        <v>13</v>
      </c>
      <c r="AA5" s="15">
        <v>13</v>
      </c>
      <c r="AB5" s="15">
        <v>13</v>
      </c>
      <c r="AC5" s="15">
        <v>13</v>
      </c>
      <c r="AD5" s="15">
        <v>13</v>
      </c>
      <c r="AE5" s="15">
        <v>13</v>
      </c>
      <c r="AF5" s="15">
        <v>15</v>
      </c>
      <c r="AG5" s="15">
        <v>15</v>
      </c>
      <c r="AH5" s="15">
        <v>15</v>
      </c>
      <c r="AI5" s="15">
        <v>51</v>
      </c>
      <c r="AJ5" s="15">
        <v>51</v>
      </c>
      <c r="AK5" s="15">
        <v>57</v>
      </c>
      <c r="AL5" s="15">
        <v>58</v>
      </c>
      <c r="AM5" s="15">
        <v>60</v>
      </c>
      <c r="AN5" s="15">
        <v>68</v>
      </c>
      <c r="AO5" s="15">
        <v>74</v>
      </c>
      <c r="AP5" s="15">
        <v>98</v>
      </c>
      <c r="AQ5" s="15">
        <v>118</v>
      </c>
      <c r="AR5" s="15">
        <v>149</v>
      </c>
      <c r="AS5" s="15">
        <v>217</v>
      </c>
      <c r="AT5" s="15">
        <v>262</v>
      </c>
      <c r="AU5" s="15">
        <v>402</v>
      </c>
      <c r="AV5" s="15">
        <v>518</v>
      </c>
      <c r="AW5" s="15">
        <v>583</v>
      </c>
      <c r="AX5" s="15">
        <v>959</v>
      </c>
      <c r="AY5" s="15">
        <v>1281</v>
      </c>
      <c r="AZ5" s="15">
        <v>1663</v>
      </c>
      <c r="BA5" s="15">
        <v>2179</v>
      </c>
      <c r="BB5" s="15">
        <v>2727</v>
      </c>
      <c r="BC5" s="15">
        <v>3499</v>
      </c>
      <c r="BD5" s="15">
        <v>4632</v>
      </c>
      <c r="BE5" s="15">
        <v>6421</v>
      </c>
      <c r="BF5" s="15">
        <v>7783</v>
      </c>
      <c r="BG5" s="15">
        <v>13677</v>
      </c>
      <c r="BH5" s="15">
        <v>19100</v>
      </c>
      <c r="BI5" s="15">
        <v>25489</v>
      </c>
      <c r="BJ5" s="15">
        <v>33276</v>
      </c>
      <c r="BK5" s="15">
        <v>43847</v>
      </c>
      <c r="BL5" s="15">
        <v>53740</v>
      </c>
      <c r="BM5" s="15">
        <v>65778</v>
      </c>
      <c r="BN5" s="15">
        <v>83836</v>
      </c>
      <c r="BO5" s="15">
        <v>101657</v>
      </c>
      <c r="BP5" s="15">
        <v>121478</v>
      </c>
      <c r="BQ5" s="15">
        <v>140886</v>
      </c>
      <c r="BR5" s="15">
        <v>161807</v>
      </c>
      <c r="BS5" s="15">
        <v>188172</v>
      </c>
      <c r="BT5" s="15">
        <v>213372</v>
      </c>
    </row>
    <row r="7" spans="1:72" x14ac:dyDescent="0.2">
      <c r="A7" s="647" t="s">
        <v>102</v>
      </c>
      <c r="B7" s="647"/>
      <c r="C7" s="647"/>
      <c r="D7" s="647"/>
      <c r="E7" s="647"/>
    </row>
  </sheetData>
  <mergeCells count="1">
    <mergeCell ref="A7:E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3</vt:i4>
      </vt:variant>
      <vt:variant>
        <vt:lpstr>Named Ranges</vt:lpstr>
      </vt:variant>
      <vt:variant>
        <vt:i4>1</vt:i4>
      </vt:variant>
    </vt:vector>
  </HeadingPairs>
  <TitlesOfParts>
    <vt:vector size="10" baseType="lpstr">
      <vt:lpstr>I - Dashboard</vt:lpstr>
      <vt:lpstr>III - US Trajectory</vt:lpstr>
      <vt:lpstr>IV - US Cx &amp; Dx 4-8</vt:lpstr>
      <vt:lpstr>Tracy's Bottom Line</vt:lpstr>
      <vt:lpstr>All #</vt:lpstr>
      <vt:lpstr>B4 #</vt:lpstr>
      <vt:lpstr>II - Cx, Big 4</vt:lpstr>
      <vt:lpstr>V - US St Cx 4-1</vt:lpstr>
      <vt:lpstr>VI - St Cx 4-7</vt:lpstr>
      <vt:lpstr>'I - Dashboard'!Print_Area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Rixey</dc:creator>
  <cp:lastModifiedBy>Charles Rixey</cp:lastModifiedBy>
  <cp:lastPrinted>2020-04-09T22:22:22Z</cp:lastPrinted>
  <dcterms:created xsi:type="dcterms:W3CDTF">2020-04-05T22:17:02Z</dcterms:created>
  <dcterms:modified xsi:type="dcterms:W3CDTF">2020-04-11T23:45:40Z</dcterms:modified>
</cp:coreProperties>
</file>